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E\Desktop\Compras e Patrimônio\Compras\2025\Concorrência\"/>
    </mc:Choice>
  </mc:AlternateContent>
  <xr:revisionPtr revIDLastSave="0" documentId="13_ncr:1_{6A474803-A99B-4AEB-8CD6-8AE77757292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Orçamento UTR II" sheetId="4" state="hidden" r:id="rId1"/>
    <sheet name="Orçamento UTR II -ARRED" sheetId="2" r:id="rId2"/>
    <sheet name="CRONOGRAMA" sheetId="5" state="hidden" r:id="rId3"/>
    <sheet name="LISTA DE COMPOSIÇÕES" sheetId="1" state="hidden" r:id="rId4"/>
    <sheet name="COTAÇÕES" sheetId="3" state="hidden" r:id="rId5"/>
  </sheets>
  <externalReferences>
    <externalReference r:id="rId6"/>
    <externalReference r:id="rId7"/>
  </externalReferences>
  <definedNames>
    <definedName name="\0" localSheetId="2">#REF!</definedName>
    <definedName name="\0" localSheetId="0">#REF!</definedName>
    <definedName name="\0">#REF!</definedName>
    <definedName name="___esc15">#REF!</definedName>
    <definedName name="___esc4">#REF!</definedName>
    <definedName name="___esc6">#REF!</definedName>
    <definedName name="__bookmark_1" localSheetId="0">COTAÇÕES!#REF!</definedName>
    <definedName name="__bookmark_1">COTAÇÕES!#REF!</definedName>
    <definedName name="__bookmark_10" localSheetId="0">COTAÇÕES!#REF!</definedName>
    <definedName name="__bookmark_10">COTAÇÕES!#REF!</definedName>
    <definedName name="__bookmark_11" localSheetId="0">COTAÇÕES!#REF!</definedName>
    <definedName name="__bookmark_11">COTAÇÕES!#REF!</definedName>
    <definedName name="__bookmark_12" localSheetId="0">COTAÇÕES!#REF!</definedName>
    <definedName name="__bookmark_12">COTAÇÕES!#REF!</definedName>
    <definedName name="__bookmark_13" localSheetId="0">COTAÇÕES!#REF!</definedName>
    <definedName name="__bookmark_13">COTAÇÕES!#REF!</definedName>
    <definedName name="__bookmark_14" localSheetId="0">COTAÇÕES!#REF!</definedName>
    <definedName name="__bookmark_14">COTAÇÕES!#REF!</definedName>
    <definedName name="__bookmark_15" localSheetId="0">COTAÇÕES!#REF!</definedName>
    <definedName name="__bookmark_15">COTAÇÕES!#REF!</definedName>
    <definedName name="__bookmark_16" localSheetId="0">COTAÇÕES!#REF!</definedName>
    <definedName name="__bookmark_16">COTAÇÕES!#REF!</definedName>
    <definedName name="__bookmark_17" localSheetId="0">COTAÇÕES!#REF!</definedName>
    <definedName name="__bookmark_17">COTAÇÕES!#REF!</definedName>
    <definedName name="__bookmark_18" localSheetId="0">COTAÇÕES!#REF!</definedName>
    <definedName name="__bookmark_18">COTAÇÕES!#REF!</definedName>
    <definedName name="__bookmark_19" localSheetId="0">COTAÇÕES!#REF!</definedName>
    <definedName name="__bookmark_19">COTAÇÕES!#REF!</definedName>
    <definedName name="__bookmark_2" localSheetId="0">COTAÇÕES!#REF!</definedName>
    <definedName name="__bookmark_2">COTAÇÕES!#REF!</definedName>
    <definedName name="__bookmark_20" localSheetId="0">COTAÇÕES!#REF!</definedName>
    <definedName name="__bookmark_20">COTAÇÕES!#REF!</definedName>
    <definedName name="__bookmark_21" localSheetId="0">COTAÇÕES!#REF!</definedName>
    <definedName name="__bookmark_21">COTAÇÕES!#REF!</definedName>
    <definedName name="__bookmark_22" localSheetId="0">COTAÇÕES!#REF!</definedName>
    <definedName name="__bookmark_22">COTAÇÕES!#REF!</definedName>
    <definedName name="__bookmark_23" localSheetId="0">COTAÇÕES!#REF!</definedName>
    <definedName name="__bookmark_23">COTAÇÕES!#REF!</definedName>
    <definedName name="__bookmark_24" localSheetId="0">COTAÇÕES!#REF!</definedName>
    <definedName name="__bookmark_24">COTAÇÕES!#REF!</definedName>
    <definedName name="__bookmark_25" localSheetId="0">COTAÇÕES!#REF!</definedName>
    <definedName name="__bookmark_25">COTAÇÕES!#REF!</definedName>
    <definedName name="__bookmark_26" localSheetId="0">COTAÇÕES!#REF!</definedName>
    <definedName name="__bookmark_26">COTAÇÕES!#REF!</definedName>
    <definedName name="__bookmark_27" localSheetId="0">COTAÇÕES!#REF!</definedName>
    <definedName name="__bookmark_27">COTAÇÕES!#REF!</definedName>
    <definedName name="__bookmark_28" localSheetId="0">COTAÇÕES!#REF!</definedName>
    <definedName name="__bookmark_28">COTAÇÕES!#REF!</definedName>
    <definedName name="__bookmark_29" localSheetId="0">COTAÇÕES!#REF!</definedName>
    <definedName name="__bookmark_29">COTAÇÕES!#REF!</definedName>
    <definedName name="__bookmark_3" localSheetId="0">COTAÇÕES!#REF!</definedName>
    <definedName name="__bookmark_3">COTAÇÕES!#REF!</definedName>
    <definedName name="__bookmark_30" localSheetId="0">COTAÇÕES!#REF!</definedName>
    <definedName name="__bookmark_30">COTAÇÕES!#REF!</definedName>
    <definedName name="__bookmark_31" localSheetId="0">COTAÇÕES!#REF!</definedName>
    <definedName name="__bookmark_31">COTAÇÕES!#REF!</definedName>
    <definedName name="__bookmark_32" localSheetId="0">COTAÇÕES!#REF!</definedName>
    <definedName name="__bookmark_32">COTAÇÕES!#REF!</definedName>
    <definedName name="__bookmark_33" localSheetId="0">COTAÇÕES!#REF!</definedName>
    <definedName name="__bookmark_33">COTAÇÕES!#REF!</definedName>
    <definedName name="__bookmark_34" localSheetId="0">COTAÇÕES!#REF!</definedName>
    <definedName name="__bookmark_34">COTAÇÕES!#REF!</definedName>
    <definedName name="__bookmark_35" localSheetId="0">COTAÇÕES!#REF!</definedName>
    <definedName name="__bookmark_35">COTAÇÕES!#REF!</definedName>
    <definedName name="__bookmark_36" localSheetId="0">COTAÇÕES!#REF!</definedName>
    <definedName name="__bookmark_36">COTAÇÕES!#REF!</definedName>
    <definedName name="__bookmark_37" localSheetId="0">COTAÇÕES!#REF!</definedName>
    <definedName name="__bookmark_37">COTAÇÕES!#REF!</definedName>
    <definedName name="__bookmark_38" localSheetId="0">COTAÇÕES!#REF!</definedName>
    <definedName name="__bookmark_38">COTAÇÕES!#REF!</definedName>
    <definedName name="__bookmark_39" localSheetId="0">COTAÇÕES!#REF!</definedName>
    <definedName name="__bookmark_39">COTAÇÕES!#REF!</definedName>
    <definedName name="__bookmark_4" localSheetId="0">COTAÇÕES!#REF!</definedName>
    <definedName name="__bookmark_4">COTAÇÕES!#REF!</definedName>
    <definedName name="__bookmark_40" localSheetId="0">COTAÇÕES!#REF!</definedName>
    <definedName name="__bookmark_40">COTAÇÕES!#REF!</definedName>
    <definedName name="__bookmark_41" localSheetId="0">COTAÇÕES!#REF!</definedName>
    <definedName name="__bookmark_41">COTAÇÕES!#REF!</definedName>
    <definedName name="__bookmark_42" localSheetId="0">COTAÇÕES!#REF!</definedName>
    <definedName name="__bookmark_42">COTAÇÕES!#REF!</definedName>
    <definedName name="__bookmark_43" localSheetId="0">COTAÇÕES!#REF!</definedName>
    <definedName name="__bookmark_43">COTAÇÕES!#REF!</definedName>
    <definedName name="__bookmark_44" localSheetId="0">COTAÇÕES!#REF!</definedName>
    <definedName name="__bookmark_44">COTAÇÕES!#REF!</definedName>
    <definedName name="__bookmark_45" localSheetId="0">COTAÇÕES!#REF!</definedName>
    <definedName name="__bookmark_45">COTAÇÕES!#REF!</definedName>
    <definedName name="__bookmark_46" localSheetId="0">COTAÇÕES!#REF!</definedName>
    <definedName name="__bookmark_46">COTAÇÕES!#REF!</definedName>
    <definedName name="__bookmark_47" localSheetId="0">COTAÇÕES!#REF!</definedName>
    <definedName name="__bookmark_47">COTAÇÕES!#REF!</definedName>
    <definedName name="__bookmark_48" localSheetId="0">COTAÇÕES!#REF!</definedName>
    <definedName name="__bookmark_48">COTAÇÕES!#REF!</definedName>
    <definedName name="__bookmark_49" localSheetId="0">COTAÇÕES!#REF!</definedName>
    <definedName name="__bookmark_49">COTAÇÕES!#REF!</definedName>
    <definedName name="__bookmark_5" localSheetId="0">COTAÇÕES!#REF!</definedName>
    <definedName name="__bookmark_5">COTAÇÕES!#REF!</definedName>
    <definedName name="__bookmark_50" localSheetId="0">COTAÇÕES!#REF!</definedName>
    <definedName name="__bookmark_50">COTAÇÕES!#REF!</definedName>
    <definedName name="__bookmark_51" localSheetId="0">COTAÇÕES!#REF!</definedName>
    <definedName name="__bookmark_51">COTAÇÕES!#REF!</definedName>
    <definedName name="__bookmark_52" localSheetId="0">COTAÇÕES!#REF!</definedName>
    <definedName name="__bookmark_52">COTAÇÕES!#REF!</definedName>
    <definedName name="__bookmark_53" localSheetId="0">COTAÇÕES!#REF!</definedName>
    <definedName name="__bookmark_53">COTAÇÕES!#REF!</definedName>
    <definedName name="__bookmark_54" localSheetId="0">COTAÇÕES!#REF!</definedName>
    <definedName name="__bookmark_54">COTAÇÕES!#REF!</definedName>
    <definedName name="__bookmark_55" localSheetId="0">COTAÇÕES!#REF!</definedName>
    <definedName name="__bookmark_55">COTAÇÕES!#REF!</definedName>
    <definedName name="__bookmark_56" localSheetId="0">COTAÇÕES!#REF!</definedName>
    <definedName name="__bookmark_56">COTAÇÕES!#REF!</definedName>
    <definedName name="__bookmark_57" localSheetId="0">COTAÇÕES!#REF!</definedName>
    <definedName name="__bookmark_57">COTAÇÕES!#REF!</definedName>
    <definedName name="__bookmark_58" localSheetId="0">COTAÇÕES!#REF!</definedName>
    <definedName name="__bookmark_58">COTAÇÕES!#REF!</definedName>
    <definedName name="__bookmark_59" localSheetId="0">COTAÇÕES!#REF!</definedName>
    <definedName name="__bookmark_59">COTAÇÕES!#REF!</definedName>
    <definedName name="__bookmark_6" localSheetId="0">COTAÇÕES!#REF!</definedName>
    <definedName name="__bookmark_6">COTAÇÕES!#REF!</definedName>
    <definedName name="__bookmark_60" localSheetId="0">COTAÇÕES!#REF!</definedName>
    <definedName name="__bookmark_60">COTAÇÕES!#REF!</definedName>
    <definedName name="__bookmark_61" localSheetId="0">COTAÇÕES!#REF!</definedName>
    <definedName name="__bookmark_61">COTAÇÕES!#REF!</definedName>
    <definedName name="__bookmark_62" localSheetId="0">COTAÇÕES!#REF!</definedName>
    <definedName name="__bookmark_62">COTAÇÕES!#REF!</definedName>
    <definedName name="__bookmark_63" localSheetId="0">COTAÇÕES!#REF!</definedName>
    <definedName name="__bookmark_63">COTAÇÕES!#REF!</definedName>
    <definedName name="__bookmark_64" localSheetId="0">COTAÇÕES!#REF!</definedName>
    <definedName name="__bookmark_64">COTAÇÕES!#REF!</definedName>
    <definedName name="__bookmark_65" localSheetId="0">COTAÇÕES!#REF!</definedName>
    <definedName name="__bookmark_65">COTAÇÕES!#REF!</definedName>
    <definedName name="__bookmark_66" localSheetId="0">COTAÇÕES!#REF!</definedName>
    <definedName name="__bookmark_66">COTAÇÕES!#REF!</definedName>
    <definedName name="__bookmark_67" localSheetId="0">COTAÇÕES!#REF!</definedName>
    <definedName name="__bookmark_67">COTAÇÕES!#REF!</definedName>
    <definedName name="__bookmark_68" localSheetId="0">COTAÇÕES!#REF!</definedName>
    <definedName name="__bookmark_68">COTAÇÕES!#REF!</definedName>
    <definedName name="__bookmark_69" localSheetId="0">COTAÇÕES!#REF!</definedName>
    <definedName name="__bookmark_69">COTAÇÕES!#REF!</definedName>
    <definedName name="__bookmark_7" localSheetId="0">COTAÇÕES!#REF!</definedName>
    <definedName name="__bookmark_7">COTAÇÕES!#REF!</definedName>
    <definedName name="__bookmark_70" localSheetId="0">COTAÇÕES!#REF!</definedName>
    <definedName name="__bookmark_70">COTAÇÕES!#REF!</definedName>
    <definedName name="__bookmark_71" localSheetId="0">COTAÇÕES!#REF!</definedName>
    <definedName name="__bookmark_71">COTAÇÕES!#REF!</definedName>
    <definedName name="__bookmark_72" localSheetId="0">COTAÇÕES!#REF!</definedName>
    <definedName name="__bookmark_72">COTAÇÕES!#REF!</definedName>
    <definedName name="__bookmark_8" localSheetId="0">COTAÇÕES!#REF!</definedName>
    <definedName name="__bookmark_8">COTAÇÕES!#REF!</definedName>
    <definedName name="__bookmark_9" localSheetId="0">COTAÇÕES!#REF!</definedName>
    <definedName name="__bookmark_9">COTAÇÕES!#REF!</definedName>
    <definedName name="__EAB1" localSheetId="0">#REF!</definedName>
    <definedName name="__EAB1">#REF!</definedName>
    <definedName name="__EAB2" localSheetId="0">#REF!</definedName>
    <definedName name="__EAB2">#REF!</definedName>
    <definedName name="__EAB3" localSheetId="0">#REF!</definedName>
    <definedName name="__EAB3">#REF!</definedName>
    <definedName name="__EAB4" localSheetId="0">#REF!</definedName>
    <definedName name="__EAB4">#REF!</definedName>
    <definedName name="__eab5" localSheetId="0">#REF!</definedName>
    <definedName name="__eab5">#REF!</definedName>
    <definedName name="__esc15" localSheetId="0">#REF!</definedName>
    <definedName name="__esc15">#REF!</definedName>
    <definedName name="__esc4" localSheetId="0">#REF!</definedName>
    <definedName name="__esc4">#REF!</definedName>
    <definedName name="__esc6" localSheetId="0">#REF!</definedName>
    <definedName name="__esc6">#REF!</definedName>
    <definedName name="_EAB1" localSheetId="0">#REF!</definedName>
    <definedName name="_EAB1" localSheetId="1">#REF!</definedName>
    <definedName name="_EAB2" localSheetId="0">#REF!</definedName>
    <definedName name="_EAB2" localSheetId="1">#REF!</definedName>
    <definedName name="_EAB3" localSheetId="0">#REF!</definedName>
    <definedName name="_EAB3" localSheetId="1">#REF!</definedName>
    <definedName name="_EAB4" localSheetId="0">#REF!</definedName>
    <definedName name="_EAB4" localSheetId="1">#REF!</definedName>
    <definedName name="_eab5" localSheetId="0">#REF!</definedName>
    <definedName name="_eab5" localSheetId="1">#REF!</definedName>
    <definedName name="_esc15" localSheetId="0">#REF!</definedName>
    <definedName name="_esc15" localSheetId="1">#REF!</definedName>
    <definedName name="_esc4" localSheetId="0">#REF!</definedName>
    <definedName name="_esc4" localSheetId="1">#REF!</definedName>
    <definedName name="_esc6" localSheetId="0">#REF!</definedName>
    <definedName name="_esc6" localSheetId="1">#REF!</definedName>
    <definedName name="_Fill" localSheetId="2" hidden="1">#REF!</definedName>
    <definedName name="_Fill" localSheetId="0" hidden="1">#REF!</definedName>
    <definedName name="_Fill" localSheetId="1" hidden="1">#REF!</definedName>
    <definedName name="_Fill" hidden="1">#REF!</definedName>
    <definedName name="_xlnm._FilterDatabase" localSheetId="4" hidden="1">COTAÇÕES!$A$2:$BZ$2</definedName>
    <definedName name="_xlnm._FilterDatabase" localSheetId="0" hidden="1">'Orçamento UTR II'!$B$1:$B$232</definedName>
    <definedName name="_xlnm._FilterDatabase" localSheetId="1" hidden="1">'Orçamento UTR II -ARRED'!$B$1:$B$232</definedName>
    <definedName name="_xlnm.Print_Area" localSheetId="2">CRONOGRAMA!$A$1:$P$90</definedName>
    <definedName name="_xlnm.Print_Area" localSheetId="3">'LISTA DE COMPOSIÇÕES'!$A$1:$F$334</definedName>
    <definedName name="_xlnm.Print_Area" localSheetId="0">'Orçamento UTR II'!$A$1:$K$234</definedName>
    <definedName name="_xlnm.Print_Area" localSheetId="1">'Orçamento UTR II -ARRED'!$A$1:$K$234</definedName>
    <definedName name="AreaTeste" localSheetId="2">#REF!</definedName>
    <definedName name="AreaTeste" localSheetId="0">#REF!</definedName>
    <definedName name="AreaTeste">#REF!</definedName>
    <definedName name="AreaTeste2" localSheetId="2">#REF!</definedName>
    <definedName name="AreaTeste2" localSheetId="0">#REF!</definedName>
    <definedName name="AreaTeste2">#REF!</definedName>
    <definedName name="Asf" localSheetId="2">#REF!</definedName>
    <definedName name="Asf" localSheetId="0">#REF!</definedName>
    <definedName name="Asf" localSheetId="1">#REF!</definedName>
    <definedName name="Asf">#REF!</definedName>
    <definedName name="AUXILIAR">#N/A</definedName>
    <definedName name="_xlnm.Database" localSheetId="2">#REF!</definedName>
    <definedName name="_xlnm.Database" localSheetId="0">#REF!</definedName>
    <definedName name="_xlnm.Database">#REF!</definedName>
    <definedName name="BDI" localSheetId="2">#REF!</definedName>
    <definedName name="BDI" localSheetId="0">#REF!</definedName>
    <definedName name="BDI">#REF!</definedName>
    <definedName name="CélulaInicioPlanilha" localSheetId="2">#REF!</definedName>
    <definedName name="CélulaInicioPlanilha" localSheetId="0">#REF!</definedName>
    <definedName name="CélulaInicioPlanilha">#REF!</definedName>
    <definedName name="CélulaResumo" localSheetId="2">#REF!</definedName>
    <definedName name="CélulaResumo" localSheetId="0">#REF!</definedName>
    <definedName name="CélulaResumo">#REF!</definedName>
    <definedName name="Cim" localSheetId="2">#REF!</definedName>
    <definedName name="Cim" localSheetId="0">#REF!</definedName>
    <definedName name="Cim" localSheetId="1">#REF!</definedName>
    <definedName name="Cim">#REF!</definedName>
    <definedName name="COEF_LINEAR" localSheetId="2">#REF!</definedName>
    <definedName name="COEF_LINEAR" localSheetId="0">#REF!</definedName>
    <definedName name="COEF_LINEAR">#REF!</definedName>
    <definedName name="COTAÇÕES" localSheetId="2">#REF!</definedName>
    <definedName name="COTAÇÕES" localSheetId="0">#REF!</definedName>
    <definedName name="COTAÇÕES" localSheetId="1">#REF!</definedName>
    <definedName name="COTAÇÕES">#REF!</definedName>
    <definedName name="COTAS" localSheetId="2">#REF!</definedName>
    <definedName name="COTAS" localSheetId="0">#REF!</definedName>
    <definedName name="COTAS">#REF!</definedName>
    <definedName name="_xlnm.Criteria" localSheetId="2">#REF!</definedName>
    <definedName name="_xlnm.Criteria" localSheetId="0">#REF!</definedName>
    <definedName name="_xlnm.Criteria" localSheetId="1">#REF!</definedName>
    <definedName name="_xlnm.Criteria">#REF!</definedName>
    <definedName name="EAB" localSheetId="0" hidden="1">#REF!</definedName>
    <definedName name="EAB" localSheetId="1" hidden="1">#REF!</definedName>
    <definedName name="EAB" hidden="1">#REF!</definedName>
    <definedName name="EXTENSAO" localSheetId="2">#REF!</definedName>
    <definedName name="EXTENSAO" localSheetId="0">#REF!</definedName>
    <definedName name="EXTENSAO">#REF!</definedName>
    <definedName name="FoFo" localSheetId="2">#REF!</definedName>
    <definedName name="FoFo" localSheetId="0">#REF!</definedName>
    <definedName name="FoFo" localSheetId="1">#REF!</definedName>
    <definedName name="FoFo">#REF!</definedName>
    <definedName name="Format" localSheetId="2">#REF!</definedName>
    <definedName name="Format" localSheetId="0">#REF!</definedName>
    <definedName name="Format">#REF!</definedName>
    <definedName name="Header" localSheetId="2">#REF!</definedName>
    <definedName name="Header" localSheetId="0">#REF!</definedName>
    <definedName name="Header">#REF!</definedName>
    <definedName name="K1_" localSheetId="2">#REF!</definedName>
    <definedName name="K1_" localSheetId="0">#REF!</definedName>
    <definedName name="K1_">#REF!</definedName>
    <definedName name="K2_" localSheetId="2">#REF!</definedName>
    <definedName name="K2_" localSheetId="0">#REF!</definedName>
    <definedName name="K2_">#REF!</definedName>
    <definedName name="K3_" localSheetId="2">#REF!</definedName>
    <definedName name="K3_" localSheetId="0">#REF!</definedName>
    <definedName name="K3_">#REF!</definedName>
    <definedName name="LOTES" localSheetId="2">#REF!</definedName>
    <definedName name="LOTES" localSheetId="0">#REF!</definedName>
    <definedName name="LOTES">#REF!</definedName>
    <definedName name="MBV" localSheetId="2">#REF!</definedName>
    <definedName name="MBV" localSheetId="0">#REF!</definedName>
    <definedName name="MBV" localSheetId="1">#REF!</definedName>
    <definedName name="MBV">#REF!</definedName>
    <definedName name="Par" localSheetId="2">#REF!</definedName>
    <definedName name="Par" localSheetId="0">#REF!</definedName>
    <definedName name="Par" localSheetId="1">#REF!</definedName>
    <definedName name="Par">#REF!</definedName>
    <definedName name="PERCAPITA" localSheetId="2">#REF!</definedName>
    <definedName name="PERCAPITA" localSheetId="0">#REF!</definedName>
    <definedName name="PERCAPITA">#REF!</definedName>
    <definedName name="PVC" localSheetId="2">#REF!</definedName>
    <definedName name="PVC" localSheetId="0">#REF!</definedName>
    <definedName name="PVC" localSheetId="1">#REF!</definedName>
    <definedName name="PVC">#REF!</definedName>
    <definedName name="RawData" localSheetId="2">#REF!</definedName>
    <definedName name="RawData" localSheetId="0">#REF!</definedName>
    <definedName name="RawData">#REF!</definedName>
    <definedName name="RawHeader" localSheetId="2">[1]COPASAXSINAPI_ENXUTO!#REF!</definedName>
    <definedName name="RawHeader" localSheetId="0">[2]COPASAXSINAPI_ENXUTO!#REF!</definedName>
    <definedName name="RawHeader" localSheetId="1">[2]COPASAXSINAPI_ENXUTO!#REF!</definedName>
    <definedName name="RawHeader">[2]COPASAXSINAPI_ENXUTO!#REF!</definedName>
    <definedName name="TESTE" localSheetId="2">#REF!</definedName>
    <definedName name="TESTE" localSheetId="0">#REF!</definedName>
    <definedName name="TESTE" localSheetId="1">#REF!</definedName>
    <definedName name="TESTE">#REF!</definedName>
    <definedName name="_xlnm.Print_Titles" localSheetId="2">CRONOGRAMA!$1:$5</definedName>
    <definedName name="_xlnm.Print_Titles" localSheetId="3">'LISTA DE COMPOSIÇÕES'!$1:$4</definedName>
    <definedName name="_xlnm.Print_Titles" localSheetId="0">'Orçamento UTR II'!$1:$5</definedName>
    <definedName name="_xlnm.Print_Titles" localSheetId="1">'Orçamento UTR II -ARRED'!$1:$5</definedName>
    <definedName name="VTE" localSheetId="2">#REF!</definedName>
    <definedName name="VTE" localSheetId="0">#REF!</definedName>
    <definedName name="VTE" localSheetId="1">#REF!</definedName>
    <definedName name="V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" i="5" l="1"/>
  <c r="D25" i="5"/>
  <c r="D29" i="5"/>
  <c r="D31" i="5"/>
  <c r="D33" i="5"/>
  <c r="B59" i="5"/>
  <c r="B49" i="5"/>
  <c r="B9" i="5"/>
  <c r="B21" i="5"/>
  <c r="B71" i="5"/>
  <c r="Q37" i="5" l="1"/>
  <c r="Q39" i="5"/>
  <c r="Q43" i="5"/>
  <c r="Q41" i="5"/>
  <c r="Q15" i="5"/>
  <c r="Q17" i="5"/>
  <c r="Q11" i="5"/>
  <c r="Q13" i="5"/>
  <c r="I13" i="2"/>
  <c r="G10" i="2"/>
  <c r="G12" i="2"/>
  <c r="G14" i="2"/>
  <c r="G22" i="2"/>
  <c r="G30" i="2"/>
  <c r="G32" i="2"/>
  <c r="G39" i="2"/>
  <c r="G44" i="2"/>
  <c r="G47" i="2"/>
  <c r="G46" i="2" s="1"/>
  <c r="G87" i="2"/>
  <c r="G86" i="2" s="1"/>
  <c r="G92" i="2"/>
  <c r="G94" i="2"/>
  <c r="G105" i="2"/>
  <c r="G113" i="2"/>
  <c r="G115" i="2"/>
  <c r="G124" i="2"/>
  <c r="G137" i="2"/>
  <c r="G143" i="2"/>
  <c r="G142" i="2" s="1"/>
  <c r="G156" i="2"/>
  <c r="G155" i="2" s="1"/>
  <c r="G160" i="2"/>
  <c r="G162" i="2"/>
  <c r="G171" i="2"/>
  <c r="G173" i="2"/>
  <c r="G175" i="2"/>
  <c r="G178" i="2"/>
  <c r="G177" i="2" s="1"/>
  <c r="G190" i="2"/>
  <c r="G195" i="2"/>
  <c r="G198" i="2"/>
  <c r="G200" i="2"/>
  <c r="G202" i="2"/>
  <c r="G205" i="2"/>
  <c r="G204" i="2" s="1"/>
  <c r="G211" i="2"/>
  <c r="G213" i="2"/>
  <c r="G220" i="2"/>
  <c r="G222" i="2"/>
  <c r="G225" i="2"/>
  <c r="G227" i="2"/>
  <c r="G230" i="2"/>
  <c r="G229" i="2" s="1"/>
  <c r="G189" i="2" l="1"/>
  <c r="Q10" i="5"/>
  <c r="G210" i="2"/>
  <c r="G209" i="2" s="1"/>
  <c r="G9" i="2"/>
  <c r="G8" i="2" s="1"/>
  <c r="G7" i="2" s="1"/>
  <c r="G159" i="2"/>
  <c r="G158" i="2" s="1"/>
  <c r="G91" i="2"/>
  <c r="G90" i="2" s="1"/>
  <c r="G188" i="2"/>
  <c r="H232" i="4"/>
  <c r="I232" i="4" s="1"/>
  <c r="G232" i="4"/>
  <c r="H231" i="4"/>
  <c r="I231" i="4" s="1"/>
  <c r="I230" i="4" s="1"/>
  <c r="G231" i="4"/>
  <c r="G230" i="4" s="1"/>
  <c r="G229" i="4" s="1"/>
  <c r="H228" i="4"/>
  <c r="I228" i="4" s="1"/>
  <c r="I227" i="4" s="1"/>
  <c r="L227" i="4" s="1"/>
  <c r="G228" i="4"/>
  <c r="G227" i="4"/>
  <c r="H226" i="4"/>
  <c r="I226" i="4" s="1"/>
  <c r="I225" i="4" s="1"/>
  <c r="G226" i="4"/>
  <c r="G225" i="4" s="1"/>
  <c r="H224" i="4"/>
  <c r="I224" i="4" s="1"/>
  <c r="G224" i="4"/>
  <c r="H223" i="4"/>
  <c r="I223" i="4" s="1"/>
  <c r="I222" i="4" s="1"/>
  <c r="G223" i="4"/>
  <c r="G222" i="4" s="1"/>
  <c r="H221" i="4"/>
  <c r="I221" i="4" s="1"/>
  <c r="I220" i="4" s="1"/>
  <c r="L220" i="4" s="1"/>
  <c r="G221" i="4"/>
  <c r="G220" i="4"/>
  <c r="H219" i="4"/>
  <c r="I219" i="4" s="1"/>
  <c r="G219" i="4"/>
  <c r="H218" i="4"/>
  <c r="I218" i="4" s="1"/>
  <c r="G218" i="4"/>
  <c r="H217" i="4"/>
  <c r="I217" i="4" s="1"/>
  <c r="G217" i="4"/>
  <c r="H216" i="4"/>
  <c r="I216" i="4" s="1"/>
  <c r="G216" i="4"/>
  <c r="H215" i="4"/>
  <c r="I215" i="4" s="1"/>
  <c r="G215" i="4"/>
  <c r="I214" i="4"/>
  <c r="I213" i="4" s="1"/>
  <c r="H214" i="4"/>
  <c r="G214" i="4"/>
  <c r="H212" i="4"/>
  <c r="I212" i="4" s="1"/>
  <c r="I211" i="4" s="1"/>
  <c r="G212" i="4"/>
  <c r="G211" i="4" s="1"/>
  <c r="H208" i="4"/>
  <c r="I208" i="4" s="1"/>
  <c r="G208" i="4"/>
  <c r="H207" i="4"/>
  <c r="I207" i="4" s="1"/>
  <c r="G207" i="4"/>
  <c r="H206" i="4"/>
  <c r="I206" i="4" s="1"/>
  <c r="G206" i="4"/>
  <c r="H203" i="4"/>
  <c r="I203" i="4" s="1"/>
  <c r="I202" i="4" s="1"/>
  <c r="L202" i="4" s="1"/>
  <c r="G203" i="4"/>
  <c r="G202" i="4"/>
  <c r="H201" i="4"/>
  <c r="I201" i="4" s="1"/>
  <c r="I200" i="4" s="1"/>
  <c r="L200" i="4" s="1"/>
  <c r="G201" i="4"/>
  <c r="G200" i="4"/>
  <c r="H199" i="4"/>
  <c r="I199" i="4" s="1"/>
  <c r="I198" i="4" s="1"/>
  <c r="L198" i="4" s="1"/>
  <c r="G199" i="4"/>
  <c r="G198" i="4" s="1"/>
  <c r="H197" i="4"/>
  <c r="I197" i="4" s="1"/>
  <c r="G197" i="4"/>
  <c r="G195" i="4" s="1"/>
  <c r="H196" i="4"/>
  <c r="I196" i="4" s="1"/>
  <c r="G196" i="4"/>
  <c r="H194" i="4"/>
  <c r="I194" i="4" s="1"/>
  <c r="G194" i="4"/>
  <c r="H193" i="4"/>
  <c r="I193" i="4" s="1"/>
  <c r="G193" i="4"/>
  <c r="H192" i="4"/>
  <c r="I192" i="4" s="1"/>
  <c r="G192" i="4"/>
  <c r="H191" i="4"/>
  <c r="I191" i="4" s="1"/>
  <c r="G191" i="4"/>
  <c r="G190" i="4" s="1"/>
  <c r="H187" i="4"/>
  <c r="I187" i="4" s="1"/>
  <c r="G187" i="4"/>
  <c r="H183" i="4"/>
  <c r="I183" i="4" s="1"/>
  <c r="G183" i="4"/>
  <c r="H179" i="4"/>
  <c r="I179" i="4" s="1"/>
  <c r="G179" i="4"/>
  <c r="H176" i="4"/>
  <c r="I176" i="4" s="1"/>
  <c r="I175" i="4" s="1"/>
  <c r="L175" i="4" s="1"/>
  <c r="G176" i="4"/>
  <c r="G175" i="4" s="1"/>
  <c r="H174" i="4"/>
  <c r="I174" i="4" s="1"/>
  <c r="I173" i="4" s="1"/>
  <c r="G174" i="4"/>
  <c r="G173" i="4" s="1"/>
  <c r="H172" i="4"/>
  <c r="I172" i="4" s="1"/>
  <c r="I171" i="4" s="1"/>
  <c r="G172" i="4"/>
  <c r="G171" i="4" s="1"/>
  <c r="H170" i="4"/>
  <c r="I170" i="4" s="1"/>
  <c r="G170" i="4"/>
  <c r="H169" i="4"/>
  <c r="I169" i="4" s="1"/>
  <c r="G169" i="4"/>
  <c r="H168" i="4"/>
  <c r="I168" i="4" s="1"/>
  <c r="G168" i="4"/>
  <c r="H167" i="4"/>
  <c r="I167" i="4" s="1"/>
  <c r="G167" i="4"/>
  <c r="H166" i="4"/>
  <c r="I166" i="4" s="1"/>
  <c r="G166" i="4"/>
  <c r="H165" i="4"/>
  <c r="I165" i="4" s="1"/>
  <c r="G165" i="4"/>
  <c r="H164" i="4"/>
  <c r="I164" i="4" s="1"/>
  <c r="G164" i="4"/>
  <c r="I163" i="4"/>
  <c r="H163" i="4"/>
  <c r="G163" i="4"/>
  <c r="H161" i="4"/>
  <c r="I161" i="4" s="1"/>
  <c r="I160" i="4" s="1"/>
  <c r="G161" i="4"/>
  <c r="G160" i="4" s="1"/>
  <c r="H157" i="4"/>
  <c r="I157" i="4" s="1"/>
  <c r="I156" i="4" s="1"/>
  <c r="G157" i="4"/>
  <c r="G156" i="4" s="1"/>
  <c r="G155" i="4" s="1"/>
  <c r="H154" i="4"/>
  <c r="I154" i="4" s="1"/>
  <c r="G154" i="4"/>
  <c r="H153" i="4"/>
  <c r="I153" i="4" s="1"/>
  <c r="G153" i="4"/>
  <c r="H152" i="4"/>
  <c r="I152" i="4" s="1"/>
  <c r="G152" i="4"/>
  <c r="H139" i="4"/>
  <c r="I139" i="4" s="1"/>
  <c r="G139" i="4"/>
  <c r="I138" i="4"/>
  <c r="H138" i="4"/>
  <c r="G138" i="4"/>
  <c r="H125" i="4"/>
  <c r="I125" i="4" s="1"/>
  <c r="G125" i="4"/>
  <c r="H123" i="4"/>
  <c r="I123" i="4" s="1"/>
  <c r="G123" i="4"/>
  <c r="H122" i="4"/>
  <c r="I122" i="4" s="1"/>
  <c r="G122" i="4"/>
  <c r="H121" i="4"/>
  <c r="I121" i="4" s="1"/>
  <c r="G121" i="4"/>
  <c r="I120" i="4"/>
  <c r="H120" i="4"/>
  <c r="G120" i="4"/>
  <c r="I119" i="4"/>
  <c r="H119" i="4"/>
  <c r="G119" i="4"/>
  <c r="H118" i="4"/>
  <c r="I118" i="4" s="1"/>
  <c r="G118" i="4"/>
  <c r="H117" i="4"/>
  <c r="I117" i="4" s="1"/>
  <c r="G117" i="4"/>
  <c r="H116" i="4"/>
  <c r="I116" i="4" s="1"/>
  <c r="G116" i="4"/>
  <c r="H114" i="4"/>
  <c r="I114" i="4" s="1"/>
  <c r="I113" i="4" s="1"/>
  <c r="G114" i="4"/>
  <c r="G113" i="4" s="1"/>
  <c r="I112" i="4"/>
  <c r="H112" i="4"/>
  <c r="G112" i="4"/>
  <c r="H111" i="4"/>
  <c r="I111" i="4" s="1"/>
  <c r="L111" i="4" s="1"/>
  <c r="G111" i="4"/>
  <c r="H110" i="4"/>
  <c r="I110" i="4" s="1"/>
  <c r="G110" i="4"/>
  <c r="H109" i="4"/>
  <c r="I109" i="4" s="1"/>
  <c r="G109" i="4"/>
  <c r="H108" i="4"/>
  <c r="I108" i="4" s="1"/>
  <c r="G108" i="4"/>
  <c r="H107" i="4"/>
  <c r="I107" i="4" s="1"/>
  <c r="G107" i="4"/>
  <c r="I106" i="4"/>
  <c r="H106" i="4"/>
  <c r="G106" i="4"/>
  <c r="G105" i="4"/>
  <c r="H104" i="4"/>
  <c r="I104" i="4" s="1"/>
  <c r="G104" i="4"/>
  <c r="H103" i="4"/>
  <c r="I103" i="4" s="1"/>
  <c r="G103" i="4"/>
  <c r="H102" i="4"/>
  <c r="I102" i="4" s="1"/>
  <c r="G102" i="4"/>
  <c r="H101" i="4"/>
  <c r="I101" i="4" s="1"/>
  <c r="G101" i="4"/>
  <c r="H100" i="4"/>
  <c r="I100" i="4" s="1"/>
  <c r="G100" i="4"/>
  <c r="H98" i="4"/>
  <c r="I98" i="4" s="1"/>
  <c r="G98" i="4"/>
  <c r="H97" i="4"/>
  <c r="I97" i="4" s="1"/>
  <c r="G97" i="4"/>
  <c r="H96" i="4"/>
  <c r="I96" i="4" s="1"/>
  <c r="G96" i="4"/>
  <c r="H95" i="4"/>
  <c r="I95" i="4" s="1"/>
  <c r="G95" i="4"/>
  <c r="I93" i="4"/>
  <c r="I92" i="4" s="1"/>
  <c r="H93" i="4"/>
  <c r="G93" i="4"/>
  <c r="G92" i="4"/>
  <c r="I58" i="4"/>
  <c r="H58" i="4"/>
  <c r="G58" i="4"/>
  <c r="H57" i="4"/>
  <c r="I57" i="4" s="1"/>
  <c r="G57" i="4"/>
  <c r="H56" i="4"/>
  <c r="I56" i="4" s="1"/>
  <c r="G56" i="4"/>
  <c r="H52" i="4"/>
  <c r="I52" i="4" s="1"/>
  <c r="G52" i="4"/>
  <c r="H51" i="4"/>
  <c r="I51" i="4" s="1"/>
  <c r="G51" i="4"/>
  <c r="I50" i="4"/>
  <c r="H50" i="4"/>
  <c r="G50" i="4"/>
  <c r="H49" i="4"/>
  <c r="I49" i="4" s="1"/>
  <c r="G49" i="4"/>
  <c r="H45" i="4"/>
  <c r="I45" i="4" s="1"/>
  <c r="I44" i="4" s="1"/>
  <c r="G45" i="4"/>
  <c r="G44" i="4" s="1"/>
  <c r="H43" i="4"/>
  <c r="I43" i="4" s="1"/>
  <c r="G43" i="4"/>
  <c r="H38" i="4"/>
  <c r="I38" i="4" s="1"/>
  <c r="G38" i="4"/>
  <c r="H37" i="4"/>
  <c r="I37" i="4" s="1"/>
  <c r="G37" i="4"/>
  <c r="H36" i="4"/>
  <c r="I36" i="4" s="1"/>
  <c r="G36" i="4"/>
  <c r="G32" i="4" s="1"/>
  <c r="H35" i="4"/>
  <c r="I35" i="4" s="1"/>
  <c r="G35" i="4"/>
  <c r="H34" i="4"/>
  <c r="I34" i="4" s="1"/>
  <c r="G34" i="4"/>
  <c r="H33" i="4"/>
  <c r="I33" i="4" s="1"/>
  <c r="G33" i="4"/>
  <c r="I31" i="4"/>
  <c r="I30" i="4" s="1"/>
  <c r="L30" i="4" s="1"/>
  <c r="H31" i="4"/>
  <c r="G31" i="4"/>
  <c r="G30" i="4"/>
  <c r="H29" i="4"/>
  <c r="I29" i="4" s="1"/>
  <c r="G29" i="4"/>
  <c r="H28" i="4"/>
  <c r="I28" i="4" s="1"/>
  <c r="G28" i="4"/>
  <c r="I27" i="4"/>
  <c r="H27" i="4"/>
  <c r="G27" i="4"/>
  <c r="H26" i="4"/>
  <c r="I26" i="4" s="1"/>
  <c r="G26" i="4"/>
  <c r="H25" i="4"/>
  <c r="I25" i="4" s="1"/>
  <c r="G25" i="4"/>
  <c r="H24" i="4"/>
  <c r="I24" i="4" s="1"/>
  <c r="G24" i="4"/>
  <c r="H23" i="4"/>
  <c r="I23" i="4" s="1"/>
  <c r="G23" i="4"/>
  <c r="H21" i="4"/>
  <c r="I21" i="4" s="1"/>
  <c r="G21" i="4"/>
  <c r="H20" i="4"/>
  <c r="I20" i="4" s="1"/>
  <c r="G20" i="4"/>
  <c r="H19" i="4"/>
  <c r="I19" i="4" s="1"/>
  <c r="G19" i="4"/>
  <c r="H18" i="4"/>
  <c r="I18" i="4" s="1"/>
  <c r="G18" i="4"/>
  <c r="H17" i="4"/>
  <c r="I17" i="4" s="1"/>
  <c r="G17" i="4"/>
  <c r="H13" i="4"/>
  <c r="I13" i="4" s="1"/>
  <c r="I12" i="4" s="1"/>
  <c r="G13" i="4"/>
  <c r="G12" i="4" s="1"/>
  <c r="L44" i="4" l="1"/>
  <c r="L173" i="4"/>
  <c r="L222" i="4"/>
  <c r="G189" i="4"/>
  <c r="I105" i="4"/>
  <c r="L105" i="4" s="1"/>
  <c r="G162" i="4"/>
  <c r="G159" i="4" s="1"/>
  <c r="G22" i="4"/>
  <c r="G115" i="4"/>
  <c r="L225" i="4"/>
  <c r="L113" i="4"/>
  <c r="I190" i="4"/>
  <c r="G205" i="4"/>
  <c r="G204" i="4" s="1"/>
  <c r="G213" i="4"/>
  <c r="L213" i="4" s="1"/>
  <c r="I162" i="4"/>
  <c r="L162" i="4" s="1"/>
  <c r="I195" i="4"/>
  <c r="L195" i="4" s="1"/>
  <c r="G6" i="2"/>
  <c r="I155" i="4"/>
  <c r="L155" i="4" s="1"/>
  <c r="L156" i="4"/>
  <c r="I32" i="4"/>
  <c r="L32" i="4" s="1"/>
  <c r="L160" i="4"/>
  <c r="G210" i="4"/>
  <c r="G209" i="4" s="1"/>
  <c r="L92" i="4"/>
  <c r="I115" i="4"/>
  <c r="L115" i="4" s="1"/>
  <c r="I229" i="4"/>
  <c r="L229" i="4" s="1"/>
  <c r="L230" i="4"/>
  <c r="I205" i="4"/>
  <c r="I210" i="4"/>
  <c r="L211" i="4"/>
  <c r="L12" i="4"/>
  <c r="I22" i="4"/>
  <c r="L171" i="4"/>
  <c r="L190" i="4"/>
  <c r="F7" i="1"/>
  <c r="F5" i="1" s="1"/>
  <c r="F11" i="4" s="1"/>
  <c r="F8" i="1"/>
  <c r="F6" i="1"/>
  <c r="B5" i="1"/>
  <c r="A5" i="1"/>
  <c r="H11" i="4" l="1"/>
  <c r="I11" i="4" s="1"/>
  <c r="I10" i="4" s="1"/>
  <c r="G11" i="4"/>
  <c r="G10" i="4" s="1"/>
  <c r="I189" i="4"/>
  <c r="G188" i="4"/>
  <c r="L22" i="4"/>
  <c r="I159" i="4"/>
  <c r="L159" i="4" s="1"/>
  <c r="L210" i="4"/>
  <c r="I209" i="4"/>
  <c r="L205" i="4"/>
  <c r="I204" i="4"/>
  <c r="L204" i="4" s="1"/>
  <c r="E266" i="1"/>
  <c r="E90" i="1"/>
  <c r="BW74" i="3"/>
  <c r="E333" i="1" s="1"/>
  <c r="BV74" i="3"/>
  <c r="BV73" i="3"/>
  <c r="BW73" i="3" s="1"/>
  <c r="BV72" i="3"/>
  <c r="BW72" i="3" s="1"/>
  <c r="E172" i="1" s="1"/>
  <c r="BW71" i="3"/>
  <c r="E127" i="1" s="1"/>
  <c r="BV71" i="3"/>
  <c r="BW70" i="3"/>
  <c r="E110" i="1" s="1"/>
  <c r="BV70" i="3"/>
  <c r="BV69" i="3"/>
  <c r="BW69" i="3" s="1"/>
  <c r="E97" i="1" s="1"/>
  <c r="BW68" i="3"/>
  <c r="E248" i="1" s="1"/>
  <c r="BV68" i="3"/>
  <c r="BW67" i="3"/>
  <c r="BV67" i="3"/>
  <c r="BW66" i="3"/>
  <c r="E247" i="1" s="1"/>
  <c r="BV66" i="3"/>
  <c r="BW65" i="3"/>
  <c r="BV65" i="3"/>
  <c r="BW64" i="3"/>
  <c r="E74" i="1" s="1"/>
  <c r="BV64" i="3"/>
  <c r="BW63" i="3"/>
  <c r="E330" i="1" s="1"/>
  <c r="BV63" i="3"/>
  <c r="BW62" i="3"/>
  <c r="E326" i="1" s="1"/>
  <c r="BV62" i="3"/>
  <c r="BW61" i="3"/>
  <c r="E324" i="1" s="1"/>
  <c r="BV61" i="3"/>
  <c r="BW60" i="3"/>
  <c r="E305" i="1" s="1"/>
  <c r="BV60" i="3"/>
  <c r="BW59" i="3"/>
  <c r="E315" i="1" s="1"/>
  <c r="BV59" i="3"/>
  <c r="BW58" i="3"/>
  <c r="BV58" i="3"/>
  <c r="BW57" i="3"/>
  <c r="E302" i="1" s="1"/>
  <c r="BV57" i="3"/>
  <c r="BW56" i="3"/>
  <c r="E308" i="1" s="1"/>
  <c r="BV56" i="3"/>
  <c r="BW55" i="3"/>
  <c r="E311" i="1" s="1"/>
  <c r="BV55" i="3"/>
  <c r="BW54" i="3"/>
  <c r="E321" i="1" s="1"/>
  <c r="BV54" i="3"/>
  <c r="BW53" i="3"/>
  <c r="E318" i="1" s="1"/>
  <c r="BV53" i="3"/>
  <c r="BW52" i="3"/>
  <c r="E314" i="1" s="1"/>
  <c r="BV52" i="3"/>
  <c r="BW51" i="3"/>
  <c r="E293" i="1" s="1"/>
  <c r="BV51" i="3"/>
  <c r="BW50" i="3"/>
  <c r="E290" i="1" s="1"/>
  <c r="BV50" i="3"/>
  <c r="BW49" i="3"/>
  <c r="E287" i="1" s="1"/>
  <c r="BV49" i="3"/>
  <c r="BW48" i="3"/>
  <c r="E284" i="1" s="1"/>
  <c r="BV48" i="3"/>
  <c r="BW47" i="3"/>
  <c r="E296" i="1" s="1"/>
  <c r="BV47" i="3"/>
  <c r="BW46" i="3"/>
  <c r="BV46" i="3"/>
  <c r="BW45" i="3"/>
  <c r="E278" i="1" s="1"/>
  <c r="BV45" i="3"/>
  <c r="BW44" i="3"/>
  <c r="E281" i="1" s="1"/>
  <c r="BV44" i="3"/>
  <c r="BW43" i="3"/>
  <c r="E275" i="1" s="1"/>
  <c r="BV43" i="3"/>
  <c r="BW42" i="3"/>
  <c r="E272" i="1" s="1"/>
  <c r="BV42" i="3"/>
  <c r="BW41" i="3"/>
  <c r="E26" i="1" s="1"/>
  <c r="BV41" i="3"/>
  <c r="BW40" i="3"/>
  <c r="E199" i="1" s="1"/>
  <c r="BV40" i="3"/>
  <c r="BW39" i="3"/>
  <c r="E196" i="1" s="1"/>
  <c r="BV39" i="3"/>
  <c r="BW38" i="3"/>
  <c r="E193" i="1" s="1"/>
  <c r="BV38" i="3"/>
  <c r="BW37" i="3"/>
  <c r="E187" i="1" s="1"/>
  <c r="BV37" i="3"/>
  <c r="BW36" i="3"/>
  <c r="E184" i="1" s="1"/>
  <c r="BV36" i="3"/>
  <c r="BW35" i="3"/>
  <c r="E181" i="1" s="1"/>
  <c r="BV35" i="3"/>
  <c r="BW34" i="3"/>
  <c r="E178" i="1" s="1"/>
  <c r="BV34" i="3"/>
  <c r="BW33" i="3"/>
  <c r="E170" i="1" s="1"/>
  <c r="BV33" i="3"/>
  <c r="BW32" i="3"/>
  <c r="E154" i="1" s="1"/>
  <c r="BV32" i="3"/>
  <c r="BW31" i="3"/>
  <c r="BV31" i="3"/>
  <c r="BW30" i="3"/>
  <c r="E95" i="1" s="1"/>
  <c r="BV30" i="3"/>
  <c r="BW29" i="3"/>
  <c r="E175" i="1" s="1"/>
  <c r="BV29" i="3"/>
  <c r="BW28" i="3"/>
  <c r="E94" i="1" s="1"/>
  <c r="BV28" i="3"/>
  <c r="BW27" i="3"/>
  <c r="E236" i="1" s="1"/>
  <c r="BV27" i="3"/>
  <c r="BW26" i="3"/>
  <c r="E107" i="1" s="1"/>
  <c r="BV26" i="3"/>
  <c r="BW25" i="3"/>
  <c r="E237" i="1" s="1"/>
  <c r="BV25" i="3"/>
  <c r="BW24" i="3"/>
  <c r="BV24" i="3"/>
  <c r="BW23" i="3"/>
  <c r="E260" i="1" s="1"/>
  <c r="BV23" i="3"/>
  <c r="BW22" i="3"/>
  <c r="E119" i="1" s="1"/>
  <c r="BV22" i="3"/>
  <c r="BW21" i="3"/>
  <c r="E77" i="1" s="1"/>
  <c r="BV21" i="3"/>
  <c r="BW20" i="3"/>
  <c r="BV20" i="3"/>
  <c r="BW19" i="3"/>
  <c r="E63" i="1" s="1"/>
  <c r="BV19" i="3"/>
  <c r="BW18" i="3"/>
  <c r="E51" i="1" s="1"/>
  <c r="BV18" i="3"/>
  <c r="BW17" i="3"/>
  <c r="E169" i="1" s="1"/>
  <c r="BV17" i="3"/>
  <c r="BW16" i="3"/>
  <c r="E153" i="1" s="1"/>
  <c r="BV16" i="3"/>
  <c r="BW15" i="3"/>
  <c r="BV15" i="3"/>
  <c r="BW14" i="3"/>
  <c r="E93" i="1" s="1"/>
  <c r="BV14" i="3"/>
  <c r="BW13" i="3"/>
  <c r="E48" i="1" s="1"/>
  <c r="BV13" i="3"/>
  <c r="BW12" i="3"/>
  <c r="E45" i="1" s="1"/>
  <c r="BV12" i="3"/>
  <c r="BW11" i="3"/>
  <c r="E36" i="1" s="1"/>
  <c r="BV11" i="3"/>
  <c r="BW10" i="3"/>
  <c r="E39" i="1" s="1"/>
  <c r="BV10" i="3"/>
  <c r="BW9" i="3"/>
  <c r="F146" i="4" s="1"/>
  <c r="BV9" i="3"/>
  <c r="BW8" i="3"/>
  <c r="E29" i="1" s="1"/>
  <c r="BV8" i="3"/>
  <c r="BW7" i="3"/>
  <c r="E25" i="1" s="1"/>
  <c r="BV7" i="3"/>
  <c r="BW6" i="3"/>
  <c r="E19" i="1" s="1"/>
  <c r="BV6" i="3"/>
  <c r="BW5" i="3"/>
  <c r="E13" i="1" s="1"/>
  <c r="BV5" i="3"/>
  <c r="BW4" i="3"/>
  <c r="E10" i="1" s="1"/>
  <c r="BV4" i="3"/>
  <c r="BW3" i="3"/>
  <c r="E16" i="1" s="1"/>
  <c r="BV3" i="3"/>
  <c r="E42" i="1" l="1"/>
  <c r="E124" i="1"/>
  <c r="E156" i="1"/>
  <c r="E125" i="1"/>
  <c r="E148" i="1"/>
  <c r="G146" i="4"/>
  <c r="H146" i="4"/>
  <c r="I146" i="4" s="1"/>
  <c r="E57" i="1"/>
  <c r="E246" i="1"/>
  <c r="E299" i="1"/>
  <c r="I188" i="4"/>
  <c r="I227" i="2"/>
  <c r="L227" i="2" s="1"/>
  <c r="I225" i="2"/>
  <c r="I220" i="2"/>
  <c r="I211" i="2"/>
  <c r="I202" i="2"/>
  <c r="L202" i="2" s="1"/>
  <c r="I200" i="2"/>
  <c r="I198" i="2"/>
  <c r="I175" i="2"/>
  <c r="L175" i="2" s="1"/>
  <c r="I173" i="2"/>
  <c r="I171" i="2"/>
  <c r="I160" i="2"/>
  <c r="I156" i="2"/>
  <c r="L156" i="2" s="1"/>
  <c r="I113" i="2"/>
  <c r="I92" i="2"/>
  <c r="I44" i="2"/>
  <c r="L44" i="2" s="1"/>
  <c r="I30" i="2"/>
  <c r="I12" i="2"/>
  <c r="L12" i="2" s="1"/>
  <c r="L113" i="2" l="1"/>
  <c r="D37" i="5"/>
  <c r="L92" i="2"/>
  <c r="D69" i="5"/>
  <c r="L225" i="2"/>
  <c r="L211" i="2"/>
  <c r="D65" i="5"/>
  <c r="L220" i="2"/>
  <c r="D77" i="5"/>
  <c r="L173" i="2"/>
  <c r="D55" i="5"/>
  <c r="L200" i="2"/>
  <c r="D75" i="5"/>
  <c r="L160" i="2"/>
  <c r="L171" i="2"/>
  <c r="D35" i="5"/>
  <c r="L30" i="2"/>
  <c r="L198" i="2"/>
  <c r="I105" i="2"/>
  <c r="I10" i="2"/>
  <c r="D11" i="5" s="1"/>
  <c r="I115" i="2"/>
  <c r="L115" i="2" s="1"/>
  <c r="I190" i="2"/>
  <c r="D51" i="5" s="1"/>
  <c r="I205" i="2"/>
  <c r="L205" i="2" s="1"/>
  <c r="I195" i="2"/>
  <c r="I222" i="2"/>
  <c r="I22" i="2"/>
  <c r="I230" i="2"/>
  <c r="L230" i="2" s="1"/>
  <c r="I32" i="2"/>
  <c r="L32" i="2" s="1"/>
  <c r="I213" i="2"/>
  <c r="I162" i="2"/>
  <c r="I155" i="2"/>
  <c r="L155" i="2" s="1"/>
  <c r="L162" i="2" l="1"/>
  <c r="D73" i="5"/>
  <c r="O70" i="5"/>
  <c r="N70" i="5"/>
  <c r="N56" i="5"/>
  <c r="O56" i="5"/>
  <c r="L22" i="2"/>
  <c r="D13" i="5"/>
  <c r="D27" i="5"/>
  <c r="E38" i="5"/>
  <c r="Q38" i="5" s="1"/>
  <c r="P76" i="5"/>
  <c r="D63" i="5"/>
  <c r="L213" i="2"/>
  <c r="D39" i="5"/>
  <c r="L105" i="2"/>
  <c r="N52" i="5"/>
  <c r="O52" i="5"/>
  <c r="E12" i="5"/>
  <c r="D15" i="5"/>
  <c r="P78" i="5"/>
  <c r="L222" i="2"/>
  <c r="D67" i="5"/>
  <c r="D53" i="5"/>
  <c r="L195" i="2"/>
  <c r="N66" i="5"/>
  <c r="O66" i="5"/>
  <c r="D41" i="5"/>
  <c r="I229" i="2"/>
  <c r="I189" i="2"/>
  <c r="L189" i="2" s="1"/>
  <c r="I204" i="2"/>
  <c r="I159" i="2"/>
  <c r="L159" i="2" s="1"/>
  <c r="I210" i="2"/>
  <c r="L210" i="2" s="1"/>
  <c r="F81" i="1"/>
  <c r="F80" i="1"/>
  <c r="F77" i="1"/>
  <c r="F76" i="1" s="1"/>
  <c r="F54" i="4" s="1"/>
  <c r="L229" i="2" l="1"/>
  <c r="D61" i="5"/>
  <c r="I42" i="5"/>
  <c r="H42" i="5"/>
  <c r="Q42" i="5" s="1"/>
  <c r="H54" i="4"/>
  <c r="I54" i="4" s="1"/>
  <c r="G54" i="4"/>
  <c r="G16" i="5"/>
  <c r="H16" i="5"/>
  <c r="L204" i="2"/>
  <c r="D57" i="5"/>
  <c r="N54" i="5"/>
  <c r="O54" i="5"/>
  <c r="F14" i="5"/>
  <c r="G14" i="5"/>
  <c r="G81" i="5" s="1"/>
  <c r="P74" i="5"/>
  <c r="F40" i="5"/>
  <c r="G40" i="5"/>
  <c r="N68" i="5"/>
  <c r="O68" i="5"/>
  <c r="E81" i="5"/>
  <c r="Q12" i="5"/>
  <c r="N64" i="5"/>
  <c r="O64" i="5"/>
  <c r="I188" i="2"/>
  <c r="L188" i="2" s="1"/>
  <c r="I209" i="2"/>
  <c r="L209" i="2" s="1"/>
  <c r="F79" i="1"/>
  <c r="F42" i="4" s="1"/>
  <c r="F333" i="1"/>
  <c r="F332" i="1" s="1"/>
  <c r="F70" i="4" s="1"/>
  <c r="F330" i="1"/>
  <c r="F329" i="1" s="1"/>
  <c r="F85" i="4" s="1"/>
  <c r="F327" i="1"/>
  <c r="F326" i="1" s="1"/>
  <c r="F84" i="4" s="1"/>
  <c r="F324" i="1"/>
  <c r="F323" i="1" s="1"/>
  <c r="F83" i="4" s="1"/>
  <c r="F321" i="1"/>
  <c r="F320" i="1" s="1"/>
  <c r="F150" i="4" s="1"/>
  <c r="F318" i="1"/>
  <c r="F317" i="1" s="1"/>
  <c r="F149" i="4" s="1"/>
  <c r="F313" i="1"/>
  <c r="F147" i="4" s="1"/>
  <c r="F311" i="1"/>
  <c r="F310" i="1" s="1"/>
  <c r="F82" i="4" s="1"/>
  <c r="F308" i="1"/>
  <c r="F307" i="1" s="1"/>
  <c r="F81" i="4" s="1"/>
  <c r="F305" i="1"/>
  <c r="F304" i="1" s="1"/>
  <c r="F80" i="4" s="1"/>
  <c r="F302" i="1"/>
  <c r="F301" i="1" s="1"/>
  <c r="F79" i="4" s="1"/>
  <c r="F299" i="1"/>
  <c r="F298" i="1" s="1"/>
  <c r="F78" i="4" s="1"/>
  <c r="F296" i="1"/>
  <c r="F295" i="1" s="1"/>
  <c r="F77" i="4" s="1"/>
  <c r="F293" i="1"/>
  <c r="F292" i="1" s="1"/>
  <c r="F76" i="4" s="1"/>
  <c r="F290" i="1"/>
  <c r="F289" i="1" s="1"/>
  <c r="F75" i="4" s="1"/>
  <c r="F287" i="1"/>
  <c r="F286" i="1" s="1"/>
  <c r="F74" i="4" s="1"/>
  <c r="F284" i="1"/>
  <c r="F283" i="1" s="1"/>
  <c r="F73" i="4" s="1"/>
  <c r="F281" i="1"/>
  <c r="F280" i="1" s="1"/>
  <c r="F72" i="4" s="1"/>
  <c r="F278" i="1"/>
  <c r="F277" i="1" s="1"/>
  <c r="F71" i="4" s="1"/>
  <c r="F275" i="1"/>
  <c r="F274" i="1" s="1"/>
  <c r="F186" i="4" s="1"/>
  <c r="F272" i="1"/>
  <c r="F271" i="1"/>
  <c r="F270" i="1"/>
  <c r="F269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5" i="1"/>
  <c r="F224" i="1" s="1"/>
  <c r="F89" i="4" s="1"/>
  <c r="F222" i="1"/>
  <c r="F221" i="1" s="1"/>
  <c r="F48" i="4" s="1"/>
  <c r="F219" i="1"/>
  <c r="F218" i="1"/>
  <c r="F215" i="1"/>
  <c r="F214" i="1"/>
  <c r="F213" i="1"/>
  <c r="F212" i="1"/>
  <c r="F211" i="1"/>
  <c r="F210" i="1"/>
  <c r="F209" i="1"/>
  <c r="F206" i="1"/>
  <c r="F205" i="1"/>
  <c r="F204" i="1"/>
  <c r="F203" i="1"/>
  <c r="F202" i="1"/>
  <c r="F199" i="1"/>
  <c r="F198" i="1" s="1"/>
  <c r="F69" i="4" s="1"/>
  <c r="F196" i="1"/>
  <c r="F195" i="1" s="1"/>
  <c r="F185" i="4" s="1"/>
  <c r="F193" i="1"/>
  <c r="F192" i="1"/>
  <c r="F191" i="1"/>
  <c r="F190" i="1"/>
  <c r="F187" i="1"/>
  <c r="F186" i="1" s="1"/>
  <c r="F184" i="1"/>
  <c r="F183" i="1" s="1"/>
  <c r="F67" i="4" s="1"/>
  <c r="F181" i="1"/>
  <c r="F180" i="1" s="1"/>
  <c r="F178" i="1"/>
  <c r="F177" i="1" s="1"/>
  <c r="F55" i="4" s="1"/>
  <c r="F175" i="1"/>
  <c r="F174" i="1" s="1"/>
  <c r="F65" i="4" s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39" i="1"/>
  <c r="F138" i="1"/>
  <c r="F137" i="1"/>
  <c r="F136" i="1"/>
  <c r="F135" i="1"/>
  <c r="F134" i="1"/>
  <c r="F133" i="1"/>
  <c r="F132" i="1"/>
  <c r="F131" i="1"/>
  <c r="F130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1" i="1"/>
  <c r="F110" i="1"/>
  <c r="F109" i="1"/>
  <c r="F108" i="1"/>
  <c r="F107" i="1"/>
  <c r="F106" i="1"/>
  <c r="F105" i="1"/>
  <c r="F104" i="1"/>
  <c r="F101" i="1"/>
  <c r="F100" i="1" s="1"/>
  <c r="F64" i="4" s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74" i="1"/>
  <c r="F73" i="1"/>
  <c r="F72" i="1"/>
  <c r="F71" i="1"/>
  <c r="F70" i="1"/>
  <c r="F69" i="1"/>
  <c r="F68" i="1"/>
  <c r="F67" i="1"/>
  <c r="F66" i="1"/>
  <c r="F63" i="1"/>
  <c r="F62" i="1"/>
  <c r="F61" i="1"/>
  <c r="F60" i="1"/>
  <c r="F57" i="1"/>
  <c r="F56" i="1"/>
  <c r="F55" i="1"/>
  <c r="F54" i="1"/>
  <c r="F51" i="1"/>
  <c r="F50" i="1" s="1"/>
  <c r="F53" i="4" s="1"/>
  <c r="F48" i="1"/>
  <c r="F47" i="1" s="1"/>
  <c r="F151" i="4" s="1"/>
  <c r="F45" i="1"/>
  <c r="F44" i="1" s="1"/>
  <c r="F182" i="4" s="1"/>
  <c r="F42" i="1"/>
  <c r="F41" i="1" s="1"/>
  <c r="F145" i="4" s="1"/>
  <c r="F39" i="1"/>
  <c r="F38" i="1" s="1"/>
  <c r="F62" i="4" s="1"/>
  <c r="H65" i="4" l="1"/>
  <c r="I65" i="4" s="1"/>
  <c r="G65" i="4"/>
  <c r="H74" i="4"/>
  <c r="I74" i="4" s="1"/>
  <c r="G74" i="4"/>
  <c r="H82" i="4"/>
  <c r="I82" i="4" s="1"/>
  <c r="G82" i="4"/>
  <c r="H42" i="4"/>
  <c r="I42" i="4" s="1"/>
  <c r="G42" i="4"/>
  <c r="N58" i="5"/>
  <c r="N81" i="5" s="1"/>
  <c r="O58" i="5"/>
  <c r="O81" i="5" s="1"/>
  <c r="D49" i="5"/>
  <c r="H55" i="4"/>
  <c r="I55" i="4" s="1"/>
  <c r="G55" i="4"/>
  <c r="H185" i="4"/>
  <c r="I185" i="4" s="1"/>
  <c r="G185" i="4"/>
  <c r="H48" i="4"/>
  <c r="I48" i="4" s="1"/>
  <c r="G48" i="4"/>
  <c r="H75" i="4"/>
  <c r="I75" i="4" s="1"/>
  <c r="G75" i="4"/>
  <c r="G147" i="4"/>
  <c r="H147" i="4"/>
  <c r="I147" i="4" s="1"/>
  <c r="H81" i="4"/>
  <c r="I81" i="4" s="1"/>
  <c r="G81" i="4"/>
  <c r="H64" i="4"/>
  <c r="I64" i="4" s="1"/>
  <c r="G64" i="4"/>
  <c r="H89" i="4"/>
  <c r="I89" i="4" s="1"/>
  <c r="G89" i="4"/>
  <c r="H76" i="4"/>
  <c r="I76" i="4" s="1"/>
  <c r="G76" i="4"/>
  <c r="G149" i="4"/>
  <c r="H149" i="4"/>
  <c r="I149" i="4" s="1"/>
  <c r="F148" i="4"/>
  <c r="F66" i="4"/>
  <c r="H67" i="4"/>
  <c r="I67" i="4" s="1"/>
  <c r="G67" i="4"/>
  <c r="H77" i="4"/>
  <c r="I77" i="4" s="1"/>
  <c r="G77" i="4"/>
  <c r="G150" i="4"/>
  <c r="H150" i="4"/>
  <c r="I150" i="4" s="1"/>
  <c r="F81" i="5"/>
  <c r="Q14" i="5"/>
  <c r="E82" i="5"/>
  <c r="F184" i="4"/>
  <c r="F68" i="4"/>
  <c r="H186" i="4"/>
  <c r="I186" i="4" s="1"/>
  <c r="G186" i="4"/>
  <c r="H78" i="4"/>
  <c r="I78" i="4" s="1"/>
  <c r="G78" i="4"/>
  <c r="H83" i="4"/>
  <c r="I83" i="4" s="1"/>
  <c r="G83" i="4"/>
  <c r="H81" i="5"/>
  <c r="G182" i="4"/>
  <c r="H182" i="4"/>
  <c r="I182" i="4" s="1"/>
  <c r="H73" i="4"/>
  <c r="I73" i="4" s="1"/>
  <c r="G73" i="4"/>
  <c r="G151" i="4"/>
  <c r="H151" i="4"/>
  <c r="I151" i="4" s="1"/>
  <c r="H69" i="4"/>
  <c r="I69" i="4" s="1"/>
  <c r="G69" i="4"/>
  <c r="H71" i="4"/>
  <c r="I71" i="4" s="1"/>
  <c r="G71" i="4"/>
  <c r="H79" i="4"/>
  <c r="I79" i="4" s="1"/>
  <c r="G79" i="4"/>
  <c r="H84" i="4"/>
  <c r="I84" i="4" s="1"/>
  <c r="G84" i="4"/>
  <c r="Q40" i="5"/>
  <c r="Q16" i="5"/>
  <c r="N62" i="5"/>
  <c r="O62" i="5"/>
  <c r="D59" i="5"/>
  <c r="H70" i="4"/>
  <c r="I70" i="4" s="1"/>
  <c r="G70" i="4"/>
  <c r="H53" i="4"/>
  <c r="I53" i="4" s="1"/>
  <c r="G53" i="4"/>
  <c r="H62" i="4"/>
  <c r="I62" i="4" s="1"/>
  <c r="G62" i="4"/>
  <c r="G145" i="4"/>
  <c r="H145" i="4"/>
  <c r="I145" i="4" s="1"/>
  <c r="H72" i="4"/>
  <c r="I72" i="4" s="1"/>
  <c r="G72" i="4"/>
  <c r="H80" i="4"/>
  <c r="I80" i="4" s="1"/>
  <c r="G80" i="4"/>
  <c r="H85" i="4"/>
  <c r="I85" i="4" s="1"/>
  <c r="G85" i="4"/>
  <c r="F217" i="1"/>
  <c r="F41" i="4" s="1"/>
  <c r="F113" i="1"/>
  <c r="F129" i="4" s="1"/>
  <c r="F141" i="1"/>
  <c r="F132" i="4" s="1"/>
  <c r="F189" i="1"/>
  <c r="F99" i="4" s="1"/>
  <c r="F201" i="1"/>
  <c r="F133" i="4" s="1"/>
  <c r="F129" i="1"/>
  <c r="F130" i="4" s="1"/>
  <c r="F103" i="1"/>
  <c r="F128" i="4" s="1"/>
  <c r="F158" i="1"/>
  <c r="F131" i="4" s="1"/>
  <c r="F59" i="1"/>
  <c r="F15" i="4" s="1"/>
  <c r="F227" i="1"/>
  <c r="F135" i="4" s="1"/>
  <c r="F268" i="1"/>
  <c r="F140" i="4" s="1"/>
  <c r="F83" i="1"/>
  <c r="F127" i="4" s="1"/>
  <c r="F208" i="1"/>
  <c r="F134" i="4" s="1"/>
  <c r="F251" i="1"/>
  <c r="F136" i="4" s="1"/>
  <c r="F65" i="1"/>
  <c r="F126" i="4" s="1"/>
  <c r="F53" i="1"/>
  <c r="F16" i="4" s="1"/>
  <c r="H132" i="4" l="1"/>
  <c r="I132" i="4" s="1"/>
  <c r="G132" i="4"/>
  <c r="H66" i="4"/>
  <c r="I66" i="4" s="1"/>
  <c r="G66" i="4"/>
  <c r="H127" i="4"/>
  <c r="I127" i="4" s="1"/>
  <c r="G127" i="4"/>
  <c r="G148" i="4"/>
  <c r="H148" i="4"/>
  <c r="I148" i="4" s="1"/>
  <c r="H99" i="4"/>
  <c r="I99" i="4" s="1"/>
  <c r="I94" i="4" s="1"/>
  <c r="G99" i="4"/>
  <c r="G94" i="4" s="1"/>
  <c r="H15" i="4"/>
  <c r="I15" i="4" s="1"/>
  <c r="G15" i="4"/>
  <c r="H131" i="4"/>
  <c r="I131" i="4" s="1"/>
  <c r="G131" i="4"/>
  <c r="H129" i="4"/>
  <c r="I129" i="4" s="1"/>
  <c r="G129" i="4"/>
  <c r="H128" i="4"/>
  <c r="I128" i="4" s="1"/>
  <c r="G128" i="4"/>
  <c r="H68" i="4"/>
  <c r="I68" i="4" s="1"/>
  <c r="G68" i="4"/>
  <c r="H140" i="4"/>
  <c r="I140" i="4" s="1"/>
  <c r="G140" i="4"/>
  <c r="H135" i="4"/>
  <c r="I135" i="4" s="1"/>
  <c r="G135" i="4"/>
  <c r="H41" i="4"/>
  <c r="I41" i="4" s="1"/>
  <c r="G41" i="4"/>
  <c r="H126" i="4"/>
  <c r="I126" i="4" s="1"/>
  <c r="G126" i="4"/>
  <c r="H130" i="4"/>
  <c r="I130" i="4" s="1"/>
  <c r="G130" i="4"/>
  <c r="H184" i="4"/>
  <c r="I184" i="4" s="1"/>
  <c r="G184" i="4"/>
  <c r="G16" i="4"/>
  <c r="H16" i="4"/>
  <c r="I16" i="4" s="1"/>
  <c r="H136" i="4"/>
  <c r="I136" i="4" s="1"/>
  <c r="G136" i="4"/>
  <c r="H134" i="4"/>
  <c r="I134" i="4" s="1"/>
  <c r="G134" i="4"/>
  <c r="H133" i="4"/>
  <c r="I133" i="4" s="1"/>
  <c r="G133" i="4"/>
  <c r="F82" i="5"/>
  <c r="G82" i="5" s="1"/>
  <c r="H82" i="5" s="1"/>
  <c r="I94" i="2"/>
  <c r="F29" i="1"/>
  <c r="F28" i="1" s="1"/>
  <c r="F88" i="4" s="1"/>
  <c r="F36" i="1"/>
  <c r="F35" i="1" s="1"/>
  <c r="F63" i="4" s="1"/>
  <c r="F33" i="1"/>
  <c r="F32" i="1"/>
  <c r="F23" i="1"/>
  <c r="F24" i="1"/>
  <c r="F25" i="1"/>
  <c r="F26" i="1"/>
  <c r="F22" i="1"/>
  <c r="F19" i="1"/>
  <c r="F18" i="1" s="1"/>
  <c r="F181" i="4" s="1"/>
  <c r="F16" i="1"/>
  <c r="F15" i="1" s="1"/>
  <c r="F60" i="4" s="1"/>
  <c r="F13" i="1"/>
  <c r="F12" i="1" s="1"/>
  <c r="F10" i="1"/>
  <c r="F9" i="1" s="1"/>
  <c r="F180" i="4" l="1"/>
  <c r="F61" i="4"/>
  <c r="L94" i="4"/>
  <c r="F144" i="4"/>
  <c r="F59" i="4"/>
  <c r="H60" i="4"/>
  <c r="I60" i="4" s="1"/>
  <c r="G60" i="4"/>
  <c r="H181" i="4"/>
  <c r="I181" i="4" s="1"/>
  <c r="G181" i="4"/>
  <c r="G124" i="4"/>
  <c r="H63" i="4"/>
  <c r="I63" i="4" s="1"/>
  <c r="G63" i="4"/>
  <c r="G88" i="4"/>
  <c r="G87" i="4" s="1"/>
  <c r="G86" i="4" s="1"/>
  <c r="H88" i="4"/>
  <c r="I88" i="4" s="1"/>
  <c r="I87" i="4" s="1"/>
  <c r="D45" i="5"/>
  <c r="L94" i="2"/>
  <c r="I14" i="4"/>
  <c r="I124" i="4"/>
  <c r="L124" i="4" s="1"/>
  <c r="G14" i="4"/>
  <c r="I14" i="2"/>
  <c r="I124" i="2"/>
  <c r="I87" i="2"/>
  <c r="L87" i="2" s="1"/>
  <c r="F31" i="1"/>
  <c r="F40" i="4" s="1"/>
  <c r="F21" i="1"/>
  <c r="F141" i="4" s="1"/>
  <c r="H59" i="4" l="1"/>
  <c r="I59" i="4" s="1"/>
  <c r="G59" i="4"/>
  <c r="G47" i="4" s="1"/>
  <c r="G46" i="4" s="1"/>
  <c r="G144" i="4"/>
  <c r="G143" i="4" s="1"/>
  <c r="G142" i="4" s="1"/>
  <c r="H144" i="4"/>
  <c r="I144" i="4" s="1"/>
  <c r="I143" i="4" s="1"/>
  <c r="D19" i="5"/>
  <c r="L14" i="2"/>
  <c r="H61" i="4"/>
  <c r="I61" i="4" s="1"/>
  <c r="G61" i="4"/>
  <c r="L14" i="4"/>
  <c r="H141" i="4"/>
  <c r="I141" i="4" s="1"/>
  <c r="I137" i="4" s="1"/>
  <c r="G141" i="4"/>
  <c r="G137" i="4" s="1"/>
  <c r="G91" i="4" s="1"/>
  <c r="G90" i="4" s="1"/>
  <c r="H40" i="4"/>
  <c r="I40" i="4" s="1"/>
  <c r="I39" i="4" s="1"/>
  <c r="L39" i="4" s="1"/>
  <c r="G40" i="4"/>
  <c r="G39" i="4" s="1"/>
  <c r="G9" i="4" s="1"/>
  <c r="G8" i="4" s="1"/>
  <c r="G7" i="4" s="1"/>
  <c r="G6" i="4" s="1"/>
  <c r="L46" i="5"/>
  <c r="K46" i="5"/>
  <c r="J46" i="5"/>
  <c r="I46" i="5"/>
  <c r="M46" i="5"/>
  <c r="I86" i="4"/>
  <c r="L86" i="4" s="1"/>
  <c r="L87" i="4"/>
  <c r="G180" i="4"/>
  <c r="G178" i="4" s="1"/>
  <c r="G177" i="4" s="1"/>
  <c r="G158" i="4" s="1"/>
  <c r="H180" i="4"/>
  <c r="I180" i="4" s="1"/>
  <c r="I178" i="4" s="1"/>
  <c r="L124" i="2"/>
  <c r="I39" i="2"/>
  <c r="I86" i="2"/>
  <c r="L86" i="2" s="1"/>
  <c r="I137" i="2"/>
  <c r="I178" i="2"/>
  <c r="I143" i="2"/>
  <c r="I9" i="4" l="1"/>
  <c r="L137" i="4"/>
  <c r="L39" i="2"/>
  <c r="I142" i="4"/>
  <c r="L142" i="4" s="1"/>
  <c r="L143" i="4"/>
  <c r="M20" i="5"/>
  <c r="J20" i="5"/>
  <c r="I20" i="5"/>
  <c r="L20" i="5"/>
  <c r="K20" i="5"/>
  <c r="I177" i="4"/>
  <c r="L178" i="4"/>
  <c r="L178" i="2"/>
  <c r="I47" i="4"/>
  <c r="I91" i="4"/>
  <c r="L143" i="2"/>
  <c r="L137" i="2"/>
  <c r="D47" i="5"/>
  <c r="I9" i="2"/>
  <c r="L9" i="2" s="1"/>
  <c r="I47" i="2"/>
  <c r="I91" i="2"/>
  <c r="L91" i="2" s="1"/>
  <c r="I177" i="2"/>
  <c r="I142" i="2"/>
  <c r="L47" i="2" l="1"/>
  <c r="L177" i="4"/>
  <c r="I158" i="4"/>
  <c r="I46" i="4"/>
  <c r="L46" i="4" s="1"/>
  <c r="L47" i="4"/>
  <c r="M48" i="5"/>
  <c r="L142" i="2"/>
  <c r="D43" i="5"/>
  <c r="L91" i="4"/>
  <c r="I90" i="4"/>
  <c r="L177" i="2"/>
  <c r="D79" i="5"/>
  <c r="I8" i="4"/>
  <c r="I7" i="4" s="1"/>
  <c r="I6" i="4" s="1"/>
  <c r="L9" i="4"/>
  <c r="I46" i="2"/>
  <c r="I158" i="2"/>
  <c r="I90" i="2"/>
  <c r="L90" i="2" s="1"/>
  <c r="L46" i="2" l="1"/>
  <c r="D17" i="5"/>
  <c r="P80" i="5"/>
  <c r="P81" i="5" s="1"/>
  <c r="D71" i="5"/>
  <c r="L158" i="2"/>
  <c r="J44" i="5"/>
  <c r="Q44" i="5" s="1"/>
  <c r="K44" i="5"/>
  <c r="L44" i="5"/>
  <c r="M44" i="5"/>
  <c r="D21" i="5"/>
  <c r="I8" i="2"/>
  <c r="I7" i="2" s="1"/>
  <c r="I6" i="2" s="1"/>
  <c r="M18" i="5" l="1"/>
  <c r="M81" i="5" s="1"/>
  <c r="J18" i="5"/>
  <c r="J81" i="5" s="1"/>
  <c r="I18" i="5"/>
  <c r="K18" i="5"/>
  <c r="K81" i="5" s="1"/>
  <c r="L18" i="5"/>
  <c r="L81" i="5" s="1"/>
  <c r="D9" i="5"/>
  <c r="L6" i="2"/>
  <c r="N6" i="2"/>
  <c r="Q18" i="5" l="1"/>
  <c r="I81" i="5"/>
  <c r="D81" i="5"/>
  <c r="C9" i="5"/>
  <c r="I83" i="5" l="1"/>
  <c r="I82" i="5"/>
  <c r="J82" i="5" s="1"/>
  <c r="K82" i="5" s="1"/>
  <c r="L82" i="5" s="1"/>
  <c r="M82" i="5" s="1"/>
  <c r="N82" i="5" s="1"/>
  <c r="O82" i="5" s="1"/>
  <c r="P82" i="5" s="1"/>
  <c r="Q82" i="5" s="1"/>
  <c r="C13" i="5"/>
  <c r="C29" i="5"/>
  <c r="C23" i="5"/>
  <c r="C25" i="5"/>
  <c r="C33" i="5"/>
  <c r="C31" i="5"/>
  <c r="Q83" i="5"/>
  <c r="C65" i="5"/>
  <c r="C51" i="5"/>
  <c r="C35" i="5"/>
  <c r="C55" i="5"/>
  <c r="C69" i="5"/>
  <c r="C11" i="5"/>
  <c r="C37" i="5"/>
  <c r="C77" i="5"/>
  <c r="C75" i="5"/>
  <c r="C63" i="5"/>
  <c r="C15" i="5"/>
  <c r="C39" i="5"/>
  <c r="C53" i="5"/>
  <c r="C41" i="5"/>
  <c r="C27" i="5"/>
  <c r="C67" i="5"/>
  <c r="C73" i="5"/>
  <c r="E83" i="5"/>
  <c r="E84" i="5" s="1"/>
  <c r="C57" i="5"/>
  <c r="C61" i="5"/>
  <c r="G83" i="5"/>
  <c r="O83" i="5"/>
  <c r="F83" i="5"/>
  <c r="H83" i="5"/>
  <c r="N83" i="5"/>
  <c r="C59" i="5"/>
  <c r="C49" i="5"/>
  <c r="C45" i="5"/>
  <c r="C19" i="5"/>
  <c r="C47" i="5"/>
  <c r="C43" i="5"/>
  <c r="C79" i="5"/>
  <c r="C71" i="5"/>
  <c r="P83" i="5"/>
  <c r="C21" i="5"/>
  <c r="C17" i="5"/>
  <c r="M83" i="5"/>
  <c r="K83" i="5"/>
  <c r="J83" i="5"/>
  <c r="L83" i="5"/>
  <c r="F84" i="5" l="1"/>
  <c r="G84" i="5" s="1"/>
  <c r="H84" i="5" s="1"/>
  <c r="I84" i="5" s="1"/>
  <c r="J84" i="5" s="1"/>
  <c r="K84" i="5" s="1"/>
  <c r="L84" i="5" s="1"/>
  <c r="M84" i="5" s="1"/>
  <c r="N84" i="5" s="1"/>
  <c r="O84" i="5" s="1"/>
  <c r="P84" i="5" s="1"/>
  <c r="C81" i="5"/>
</calcChain>
</file>

<file path=xl/sharedStrings.xml><?xml version="1.0" encoding="utf-8"?>
<sst xmlns="http://schemas.openxmlformats.org/spreadsheetml/2006/main" count="2030" uniqueCount="741">
  <si>
    <t>LISTA DE COMPOSIÇÕES</t>
  </si>
  <si>
    <t xml:space="preserve">SE11000/O0-M012   </t>
  </si>
  <si>
    <t xml:space="preserve">ARRUELA C/ BORRACHA (ABMF), DN 100 MM </t>
  </si>
  <si>
    <t xml:space="preserve">SE11000/O0-M013  </t>
  </si>
  <si>
    <t xml:space="preserve"> ARRUELA C/ BORRACHA (ABMF), DN 150 MM                                                                                                            </t>
  </si>
  <si>
    <t xml:space="preserve">      UN                              </t>
  </si>
  <si>
    <t xml:space="preserve">SE11000/O0-M018  </t>
  </si>
  <si>
    <t xml:space="preserve"> CABEÇOTE (CAB) - EURO 300/350/400 MM                                                                                     </t>
  </si>
  <si>
    <t xml:space="preserve">SE11000/O0-S019    </t>
  </si>
  <si>
    <t>CAÇAMBA ESTACIONÁRIA, CAPACIDADE PARA 5 M3, PARA COLETA DO LODO DESIDRATADO, COM DOIS CARRINHOS REBOQUE E TRILHOS DE 9,00 M, CONFORME PROJETO - FORNECIMENTO E COLOCAÇÃO</t>
  </si>
  <si>
    <t>H</t>
  </si>
  <si>
    <t xml:space="preserve">SE11000/O0-M014   </t>
  </si>
  <si>
    <t>ESCADA METÁLICA MÓVEL COM UM DEGRAU DE 50 CM E TRÊS DE 25 CM, L= 70 CM E H= 74 CM, CONFORME PROJETO</t>
  </si>
  <si>
    <t>ESQUADRIAS (JANELA) DE ALUMÍNIO COM TELA ONDULADA EM ARAME, MALHA DE 1", QUADRO EM CANTONEIRA EM ALUMÍNIO 1/2" - FORNECIMENTO E COLOCAÇÃO</t>
  </si>
  <si>
    <t>V0000067</t>
  </si>
  <si>
    <t>ESCADA METÁLICA MÓVEL, CONFORME PROJETO</t>
  </si>
  <si>
    <t xml:space="preserve">OFICIAL, INCLUSIVE ES E ENCARGOS COMPLEMENTARES                                </t>
  </si>
  <si>
    <t>M3</t>
  </si>
  <si>
    <t xml:space="preserve">SERVENTE, INCLUSIVE ES E ENCARGOS COMPLEMENTARES </t>
  </si>
  <si>
    <t xml:space="preserve">ARGAMASSA DE CIMENTO E AREIA, TRACO 1:3 </t>
  </si>
  <si>
    <t>ESQUADRIAS DE ALUMÍNIO COM TELA ONDULADA</t>
  </si>
  <si>
    <t>ESPIGÃO MACHO E FÊMEA, COM ROSCA BSP, Ø 2.1/2"</t>
  </si>
  <si>
    <t>CURVA 90° DE F°F° COM FLANGES (C90°FF10X), DN 100 MM</t>
  </si>
  <si>
    <t>CURVA 90° DE F°F°, COM BOLSAS, ( C90°JGS ), DN 400 MM</t>
  </si>
  <si>
    <t>ESQUADRIAS (JANELA) DE ALUMÍNIO TIPO VENEZIANA - FORNECIMENTO E COLOCAÇÃO</t>
  </si>
  <si>
    <t>SE11000/O0-S003</t>
  </si>
  <si>
    <t>EXTRAVASOR E DESCARGA DO PREPARADOR DE POLÍMERO CONFORME PROJETO - FORNECIMENTO E INSTALAÇÃO</t>
  </si>
  <si>
    <t>V0000063</t>
  </si>
  <si>
    <t>M</t>
  </si>
  <si>
    <t>ADESIVO PLASTICO PARA PVC, BISNAGA COM 75 GR</t>
  </si>
  <si>
    <t>ENCANADOR OU BOMBEIRO HIDRAULICO</t>
  </si>
  <si>
    <t>AUXILIAR DE ENCANADOR OU BOMBEIRO HIDRAULICO</t>
  </si>
  <si>
    <t>ADAPTADOR PVC SOLDAVEL CURTO COM BOLSA E ROSCA, 50 MM X1.1/2", PARA AGUA FRIA</t>
  </si>
  <si>
    <t xml:space="preserve">UN  </t>
  </si>
  <si>
    <t>JOELHO PVC, SOLDAVEL, 90 GRAUS, 50 MM, PARA AGUA FRIA PREDIAL U</t>
  </si>
  <si>
    <t>TE SOLDAVEL, PVC, 90 GRAUS,50 MM, PARA AGUA FRIA PREDIAL (NBR 5648)</t>
  </si>
  <si>
    <t>TUBO PVC, SOLDAVEL, DN 50 MM, PARA AGUA FRIA (NBR-5648)</t>
  </si>
  <si>
    <t>UNIAO PVC, SOLDAVEL, 50 MM, PARA AGUA FRIA PREDIAL</t>
  </si>
  <si>
    <t>VÁLVULA DE ESFERA SOLDÁVEL EM PP, DE 50</t>
  </si>
  <si>
    <t>V0000018</t>
  </si>
  <si>
    <t xml:space="preserve">JUNTA DE DESMONTAGEM F°F°(JDTA10), 100                       </t>
  </si>
  <si>
    <t xml:space="preserve">SE11000/O0-S010  </t>
  </si>
  <si>
    <t xml:space="preserve">SE11000/O0-S015   </t>
  </si>
  <si>
    <t xml:space="preserve"> LINHA DE RECALQUE DE POLÍMERO PARA DOSAGEM NO ADENSADOR CONFORME PROJETO - FORNECIMENTO E INSTALAÇÃO</t>
  </si>
  <si>
    <t xml:space="preserve">SE11000/O0-M010   </t>
  </si>
  <si>
    <t>LUVA DE F°F°, COM BOLSAS, ( LJGS ), DN 100 MM</t>
  </si>
  <si>
    <t xml:space="preserve">V0000019            </t>
  </si>
  <si>
    <t xml:space="preserve">     LUVA DE F°F°, COM BOLSAS, (LJGS), DN 100               </t>
  </si>
  <si>
    <t xml:space="preserve">SE11000/O0-M021   </t>
  </si>
  <si>
    <t>MANGUEIRA DE PVC FLEXÍVEL, REFORÇADA EM POLIESTER, Ø 2.1/2"</t>
  </si>
  <si>
    <t>SE11000/O0-M009</t>
  </si>
  <si>
    <t xml:space="preserve">SE11000/O0-M008   </t>
  </si>
  <si>
    <t xml:space="preserve">PARAFUSO COM PORCA ( PPFIQ ), Ø 20 X 90 MM                                                                                                            </t>
  </si>
  <si>
    <t xml:space="preserve">SE11000/O0-M005   </t>
  </si>
  <si>
    <t>PARAFUSO COM PORCA ( PPFIQ ), Ø 24 X 110 MM</t>
  </si>
  <si>
    <t>SE11000/O0-S002</t>
  </si>
  <si>
    <t>SE11000/O0-M025</t>
  </si>
  <si>
    <t xml:space="preserve">SE11000/O0-M004  </t>
  </si>
  <si>
    <t xml:space="preserve">SE11000/O0-S017    </t>
  </si>
  <si>
    <t>SAÍDA DE EFLUENTE LÍQUIDO E LODO DA CENTÍFUGA CONFORME PROJETO - FORNECIMENTO E INSTALAÇÃO</t>
  </si>
  <si>
    <t xml:space="preserve">V0000013         </t>
  </si>
  <si>
    <t>REGISTRO DE F°F°,  ( R23FC10 ), DN 400</t>
  </si>
  <si>
    <t>SAÍDA DE EFLUENTE LÍQUIDO E LODO DO ADENSADOR CONFORME PROJETO - FORNECIMENTO E INSTALAÇÃO</t>
  </si>
  <si>
    <t xml:space="preserve">ENCANADOR OU BOMBEIRO HIDRAULICO                                                              </t>
  </si>
  <si>
    <t xml:space="preserve">AUXILIAR DE ENCANADOR OU BOMBEIRO HIDRAULICO           </t>
  </si>
  <si>
    <t xml:space="preserve">V0000024                 </t>
  </si>
  <si>
    <t xml:space="preserve">V0000036             </t>
  </si>
  <si>
    <t xml:space="preserve">    SOPRADOR DE CANAL LATERAL                                                                          </t>
  </si>
  <si>
    <t xml:space="preserve">SISTEMA DE AERAÇÃO POR AR DÍFUSO      </t>
  </si>
  <si>
    <t>JOELHO PVC, SOLDAVEL, PB, 90 GRAUS, DN 150 MM, PARA ESGOTO PREDIAL</t>
  </si>
  <si>
    <t xml:space="preserve">TUBO PVC  SERIE NORMAL, DN 150 MM, PARA ESGOTO  PREDIAL (NBR 5688) </t>
  </si>
  <si>
    <t>LUVA SIMPLES, PVC, SOLDAVEL, DN 150 MM, SERIE NORMAL, PARA ESGOTO PREDIAL</t>
  </si>
  <si>
    <t>SE11000/O0-M019</t>
  </si>
  <si>
    <t>SISTEMA DE AERAÇÃO POR AR DÍFUSO, COM UMA GRADE DIVIDIDA EM 04 RAMAIS DE DISTRIBUIÇÃO EM PVC/60 MM, COM DIFUSORES DE BOLHA GROSSA,INCLUSIVE FIXAÇÕES, CONFORME ESPECIFICAÇÃO TÉCNICA</t>
  </si>
  <si>
    <t xml:space="preserve">ENCANADOR OU BOMBEIRO HIDRAULICO                                       </t>
  </si>
  <si>
    <t xml:space="preserve">AUXILIAR DE ENCANADOR OU BOMBEIRO HIDRAULICO       </t>
  </si>
  <si>
    <t>ADAPTADOR PVC CURTO BR (BOLSA E ROSCA) DN 32 DE 40 MM X 1.1/4", JUNTA SOLDAVEL E PONTA ROSCAVEL, ROSCA CONFORME NBR 6414
PARA ATENDE R AOS TUBOS DA NBR 5648 DA A</t>
  </si>
  <si>
    <t>BUCHA DE REDUCAO DE PVC, SOLDAVEL, LONGA, COM 60 X 40 MM, PARA AGUA FRIA PREDIAL</t>
  </si>
  <si>
    <t>BUCHA DE REDUCAO DE PVC, SOLDAVEL, LONGA, COM 85 X 60 MM, PARA AGUA FRIA PREDIAL</t>
  </si>
  <si>
    <t>FLANGE LIVRE DE PVC, SOLDÁVEL, DE 85 MM</t>
  </si>
  <si>
    <t>FLANGE LIVRE DE PVC, SOLDÁVEL, DE 60 MM</t>
  </si>
  <si>
    <t xml:space="preserve">TUBO PVC, SOLDAVEL, DN 40 MM, AGUA FRIA (NBR-5648) </t>
  </si>
  <si>
    <t>TUBO PVC, SOLDAVEL, DN 60 MM, AGUA FRIA (NBR-5648)</t>
  </si>
  <si>
    <t>TUBO PVC, SOLDAVEL, DN 85 MM, AGUA FRIA (NBR-5648)</t>
  </si>
  <si>
    <t xml:space="preserve">UNIAO PVC, SOLDAVEL, 40 MM,  PARA AGUA FRIA PREDIAL </t>
  </si>
  <si>
    <t xml:space="preserve">UNIAO PVC, SOLDAVEL, 60 MM,  PARA AGUA FRIA PREDIAL </t>
  </si>
  <si>
    <t xml:space="preserve">UNIAO PVC, SOLDAVEL, 85 MM,  PARA AGUA FRIA PREDIAL </t>
  </si>
  <si>
    <t>VÁLVULA DE ESFERA SOLDÁVEL EM PP, DE 40</t>
  </si>
  <si>
    <t>VÁLVULA DE ESFERA SOLDÁVEL EM PP, DE 60</t>
  </si>
  <si>
    <t>VÁLVULA DE ESFERA SOLDÁVEL EM PP, DE 85</t>
  </si>
  <si>
    <t>ADESIVO PLASTICO PARA PVC, FRASCO COM 175 GR</t>
  </si>
  <si>
    <t>TE SOLDAVEL, PVC, 90 GRAUS, 60 MM, PARA AGUA FRIA PREDIAL (NBR 5648)</t>
  </si>
  <si>
    <t>TE SOLDAVEL, PVC, 90 GRAUS, 85 MM, PARA AGUA FRIA PREDIAL (NBR 5648)</t>
  </si>
  <si>
    <t xml:space="preserve">SE11000/O0-S014 </t>
  </si>
  <si>
    <t>SUCÇÃO DO PREPARADOR DE POLÍMERO PARA ALIMENTAÇÃO DAS BOMBAS DE DOSAGEM CONFORME PROJETO - FORNECIMENTO E INSTALAÇÃO</t>
  </si>
  <si>
    <t>TALHA MECÂNICA COMPACTA, CAPACIDADE DE CARGA DE 3.000 TROLEY MECÂNICO - FORNECIMENTO E INSTALAÇÃO</t>
  </si>
  <si>
    <t xml:space="preserve">SE11000/O0-S011    </t>
  </si>
  <si>
    <t>SE11000/O0-Q002</t>
  </si>
  <si>
    <t>SOPRADOR DE CANAL LATERAL MONO ESTÁGIO, COM SAÍDA DE RECALQUE, DN 75 MM, CONFORME ESPECIFICAÇÃO TÉCNICA</t>
  </si>
  <si>
    <t>V0000015</t>
  </si>
  <si>
    <t>SE11000/O0-M017</t>
  </si>
  <si>
    <t>TAMPÃO DE FERRO FUNDIDO PARA CAIXA DE REGISTRO, TIPO TD5</t>
  </si>
  <si>
    <t>SE11000/O0-M026</t>
  </si>
  <si>
    <t>TE DE F°F°COM FLANGES (TFF10), DN 150 X 150 MM</t>
  </si>
  <si>
    <t xml:space="preserve">SE11000/O0-M015 </t>
  </si>
  <si>
    <t>SE11000/O0-M016</t>
  </si>
  <si>
    <t>SE11000/O0-M032</t>
  </si>
  <si>
    <t>SE11000/O0-M031</t>
  </si>
  <si>
    <t>SE11000/O0-M003</t>
  </si>
  <si>
    <t xml:space="preserve">SE11000/O0-M027 </t>
  </si>
  <si>
    <t>TOCO DE F°F°COM FLANGES E ABA DE VEDAÇÃO, (TOFAV10), DN 150 MM</t>
  </si>
  <si>
    <t>TOCO DE F°F°COM FLANGES (TOF10), DN 400 MM L=0,25 M</t>
  </si>
  <si>
    <t>TOCO DE F°F°COM FLANGES (TOF10), DN 150 MM L=0,25 M</t>
  </si>
  <si>
    <t>TOCO DE F°F°COM FLANGES (TOF10), DN 100 MM L=0,50 M</t>
  </si>
  <si>
    <t>TOCO DE F°F°COM FLANGES (TOF10), DN 100 MM L=0,25 M</t>
  </si>
  <si>
    <t xml:space="preserve">TE DE F°F°COM FLANGES (TFF10), DN 400 X 400 MM                                                                                      </t>
  </si>
  <si>
    <t xml:space="preserve">UN    </t>
  </si>
  <si>
    <t>SE11000/O0-M035</t>
  </si>
  <si>
    <t>TUBO DE F°F°COM FLANGE E BOLSA (TFB10), DN 400 MM L= 1,00 M</t>
  </si>
  <si>
    <t xml:space="preserve">SE11000/O0-M030 </t>
  </si>
  <si>
    <t>TUBO DE F°F°COM FLANGE E PONTA (TFP10), DN 100 MM L= 1,00 M</t>
  </si>
  <si>
    <t>SE11000/O0-M033</t>
  </si>
  <si>
    <t>SE11000/O0-M002</t>
  </si>
  <si>
    <t>TUBO DE F°F°COM FLANGE E PONTA (TFP10), DN 150 MM L= 1,00 M</t>
  </si>
  <si>
    <t>TUBO DE F°F°COM FLANGE E PONTA (TFP10), DN 400 MM L= 1,00 M</t>
  </si>
  <si>
    <t>SE11000/O0-M034</t>
  </si>
  <si>
    <t>TUBO DE F°F°COM FLANGE E PONTA (TFP10), DN 400 MM L= 1,50 M</t>
  </si>
  <si>
    <t>SE11000/O0-M038</t>
  </si>
  <si>
    <t>TUBO DE F°F°COM FLANGES (TFL10X), DN 100 MM L= 0,70 M</t>
  </si>
  <si>
    <t>SE11000/O0-M039</t>
  </si>
  <si>
    <t>SE11000/O0-M029</t>
  </si>
  <si>
    <t>VÁLVULA BORBOLETA DE F°F°, COM FLANGES CONFORME NBR 7675, ACIONAMENTO COM VOLANTE, ( VBF10WCV ), DN 100 MM</t>
  </si>
  <si>
    <t>TUBO DE F°F°COM FLANGES (TFL10X), DN 100 MM L= 1,85 M</t>
  </si>
  <si>
    <t>TUBO DE F°F°COM FLANGE E PONTA (TFP10X), DN 100 MM L= 3,50 M</t>
  </si>
  <si>
    <t>V0000022</t>
  </si>
  <si>
    <t>VÁLVULA BORBOLETA F°F°(VBF10WCV), DN100</t>
  </si>
  <si>
    <t>SE11000/O0-M028</t>
  </si>
  <si>
    <t>SE11000/O0-M020</t>
  </si>
  <si>
    <t>VÁLVULA DE RETENÇÃO, OBTURADOR EM BOLA, FLANGEADA CONFORME NBR 7675, DN 100 PN 10</t>
  </si>
  <si>
    <t>VÁLVULA DE RETENÇÃO, OBTURADOR , DN 100</t>
  </si>
  <si>
    <t>SE11000/O0-S009</t>
  </si>
  <si>
    <t>REGISTRO DE GAVETA DE F°F°, COM VOLANTE ( R23FV10 ), DN 100 MM</t>
  </si>
  <si>
    <t>REGISTRO DE F°F°, COM FLANGE E CABEÇOTE, ( R23FC10 ), DN 400 MM</t>
  </si>
  <si>
    <t>PORTA COMPLETA EM CHAPA DE AÇO, DE ABRIR, TIPO VENEZIANA, DUAS FOLHAS: (1,55 X 2,45) M FORNECIMENTO E ASSENTAMENTO</t>
  </si>
  <si>
    <t xml:space="preserve">PARAFUSO COM PORCA ( PPFIQ ), Ø 16 X 80 MM                                                                                                        </t>
  </si>
  <si>
    <t>SE11000/O0-M024</t>
  </si>
  <si>
    <t>SE11000/O0-M022</t>
  </si>
  <si>
    <t>Base: DISL1224 - SINAPI - Região Sul - MG - DESONERAD</t>
  </si>
  <si>
    <t>Orçamento: TRÊS PONTAS / MG - S.A.A. - UTR ETA II</t>
  </si>
  <si>
    <t xml:space="preserve">SE11000/O0-M036 </t>
  </si>
  <si>
    <t>LUVA SOLDAVEL COM BUCHA DE LATAO, PVC, 20 MM X 1/2"</t>
  </si>
  <si>
    <t>ADAPTADOR PVC SOLDAVEL CURTO COM BOLSA E ROSCA, 40 MM X 1 1/4", PARA AGUA FRIA</t>
  </si>
  <si>
    <t>JOELHO PVC, SOLDAVEL, 90 GRAUS, 40 MM, PARA AGUA FRIA PREDIAL U</t>
  </si>
  <si>
    <t>TUBO PVC, SOLDAVEL, DN 25 MM, AGUA FRIA (NBR-5648)</t>
  </si>
  <si>
    <t xml:space="preserve"> ARRUELA C/ BORRACHA (ABMF), DN 150 MM                                                                             </t>
  </si>
  <si>
    <t xml:space="preserve">CABEÇOTE (CAB) - EURO 300/350/400 MM                                                                                     </t>
  </si>
  <si>
    <t xml:space="preserve">V0000009 </t>
  </si>
  <si>
    <t>CURVA 90°DE F°F°(C90°FF10), DN 400 MM</t>
  </si>
  <si>
    <t>SE11000/O-M023</t>
  </si>
  <si>
    <t>FLANGE LIVRE DE PVC, SOLDÁVEL, DE 100 MM</t>
  </si>
  <si>
    <t>V0000071</t>
  </si>
  <si>
    <r>
      <rPr>
        <b/>
        <sz val="8"/>
        <color rgb="FF000000"/>
        <rFont val="Arial MT"/>
      </rPr>
      <t>Regulamentação:</t>
    </r>
    <r>
      <rPr>
        <sz val="8"/>
        <color rgb="FF000000"/>
        <rFont val="Arial MT"/>
      </rPr>
      <t xml:space="preserve">
</t>
    </r>
    <r>
      <rPr>
        <sz val="9"/>
        <color rgb="FF00007F"/>
        <rFont val="Arial mt"/>
      </rPr>
      <t>Descrição do Serviço: EXTRAVASOR E DESCARGA DO PREPARADOR DE POLÍMERO CONFORME PROJETO - FORNECIMENTO E INSTALAÇÃO. Compreende toda mão de obra e os materiais e equipamentos necessários. Inclui ainda, toda e qualquer movimentação das peças no local da obra, transportes verticais e horizontais, com o emprego de processos manuais ou mecânicos.
Critério de Medição: Por unidade, em comum acordo com fiscalização
Insumos Mínimos: Bombeiro, Auxliar de bombeiro e todos os materiais listados no Analítico</t>
    </r>
  </si>
  <si>
    <t>INSTALAÇÃO DO TRANSPORTE DE AR COMPRIMIDO,(RECALDQUE), CONFORME PROJETO</t>
  </si>
  <si>
    <r>
      <rPr>
        <b/>
        <sz val="8"/>
        <color rgb="FF000000"/>
        <rFont val="Arial MT"/>
      </rPr>
      <t>Regulamentação:</t>
    </r>
    <r>
      <rPr>
        <sz val="8"/>
        <color rgb="FF000000"/>
        <rFont val="Arial MT"/>
      </rPr>
      <t xml:space="preserve">
</t>
    </r>
    <r>
      <rPr>
        <sz val="9"/>
        <color rgb="FF00007F"/>
        <rFont val="Arial mt"/>
      </rPr>
      <t xml:space="preserve">Descrição do Serviço: FLANGE LIVRE DE PVC, SOLDÁVEL, DE 100 MM - FORNECIMENTO À CARGO DA EMPREITEIRA
Critério de Medição: POR UNIDADE, EM COMUM ACORDO COM FISCALIZAÇÃO
Insumos Mínimos Bombeiro e Auxliar de bombeiro.
</t>
    </r>
  </si>
  <si>
    <t>JOELHO PVC, SOLDAVEL, 90 GRAUS, 85 MM, PARA AGUA FRIA PREDIAL U</t>
  </si>
  <si>
    <t>LUVA SOLDAVEL COM ROSCA, PVC, 40 MM X 1 1/4", PARA AGUA FRIA PREDIAL</t>
  </si>
  <si>
    <t xml:space="preserve"> LINHA DE RECALQUE ÁGUA PARA LAVAGEM DA CENTRÍFUGA CONFORME PROJETO - FORNECIMENTO E INSTALAÇÃO</t>
  </si>
  <si>
    <t>JOELHO PVC, SOLDAVEL, 90 GRAUS, 60 MM, PARA AGUA FRIA PREDIAL U</t>
  </si>
  <si>
    <t>Código</t>
  </si>
  <si>
    <t>Denominação</t>
  </si>
  <si>
    <t>Un</t>
  </si>
  <si>
    <t>Total $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</si>
  <si>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ARRUELA C/ BORRACHA ( ABMF ), DN 100 MM - FORNECIMENTO À CARGO DA EMPREITEIRA
Critério de Medição: POR UNIDADE, EM COMUM ACORDO COM FISCALIZAÇÃO</t>
    </r>
  </si>
  <si>
    <t>SE11000/O0-M007</t>
  </si>
  <si>
    <t>ARRUELA C/ BORRACHA ( ABMF ), DN 400 MM</t>
  </si>
  <si>
    <t>UN</t>
  </si>
  <si>
    <r>
      <rPr>
        <sz val="7"/>
        <rFont val="Arial MT"/>
      </rPr>
      <t>V0000008</t>
    </r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</si>
  <si>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ARRUELA C/ BORRACHA ( ABMF ), DN 400 MM - FORNECIMENTO À CARGO DA EMPREITEIRA
Critério de Medição: POR UNIDADE, EM COMUM ACORDO COM FISCALIZAÇÃO</t>
    </r>
  </si>
  <si>
    <r>
      <rPr>
        <sz val="7"/>
        <rFont val="Arial MT"/>
      </rPr>
      <t>V0000001</t>
    </r>
  </si>
  <si>
    <r>
      <rPr>
        <sz val="7"/>
        <rFont val="Arial MT"/>
      </rPr>
      <t>V0000002</t>
    </r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</si>
  <si>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ARRUELA C/ BORRACHA ( ABMF ), DN 150 MM - FORNECIMENTO À CARGO DA EMPREITEIRA
Critério de Medição: POR UNIDADE, EM COMUM ACORDO COM FISCALIZAÇÃO</t>
    </r>
  </si>
  <si>
    <r>
      <rPr>
        <sz val="7"/>
        <rFont val="Arial MT"/>
      </rPr>
      <t>V0000014</t>
    </r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</si>
  <si>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CABEÇOTE (CAB) - EURO 300/350/400 MM - FORNECIMENTO À CARGO DA EMPREITEIRA
Critério de Medição: POR UNIDADE, EM COMUM ACORDO COM FISCALIZAÇÃO</t>
    </r>
  </si>
  <si>
    <r>
      <rPr>
        <sz val="7"/>
        <rFont val="Arial MT"/>
      </rPr>
      <t>6110</t>
    </r>
  </si>
  <si>
    <t>SERRALHEIRO</t>
  </si>
  <si>
    <r>
      <rPr>
        <sz val="7"/>
        <rFont val="Arial MT"/>
      </rPr>
      <t>0252</t>
    </r>
  </si>
  <si>
    <t>AJUDANTE DE SERRALHEIRO</t>
  </si>
  <si>
    <r>
      <rPr>
        <sz val="7"/>
        <rFont val="Arial MT"/>
      </rPr>
      <t>65 001 132</t>
    </r>
  </si>
  <si>
    <t>MONOVIA EM PERFIL METALICO " I " DE 6"</t>
  </si>
  <si>
    <r>
      <rPr>
        <sz val="7"/>
        <rFont val="Arial MT"/>
      </rPr>
      <t>V0000066</t>
    </r>
  </si>
  <si>
    <t>CAÇAMBA ESTACIONÁRIA, CAPACIDADE DE 5 M3</t>
  </si>
  <si>
    <r>
      <rPr>
        <sz val="7"/>
        <rFont val="Arial MT"/>
      </rPr>
      <t>V0000068</t>
    </r>
  </si>
  <si>
    <t>ROLDANA CONCOVA DUPLA, EM CHAPA DE ACO,</t>
  </si>
  <si>
    <r>
      <rPr>
        <b/>
        <sz val="8"/>
        <color rgb="FF000000"/>
        <rFont val="Arial MT"/>
      </rPr>
      <t>Regulamentação:</t>
    </r>
    <r>
      <rPr>
        <sz val="10"/>
        <color rgb="FF000000"/>
        <rFont val="Arial MT"/>
      </rPr>
      <t xml:space="preserve">
</t>
    </r>
    <r>
      <rPr>
        <sz val="8"/>
        <color rgb="FF00007F"/>
        <rFont val="Arial mt"/>
      </rPr>
      <t>Descrição do Serviço: FORNECIMENTO E COLOCAÇÃO DE CAÇAMBA ESTACIONÁRIA, CAPACIDADE PARA 5 M3, PARA COLETA DO
LODO DESIDRATADO, COM DOIS (2) CARRINHO REBOQUE E TRILHOS DE 9,00 M. Compreende o fornecimento de todos os equipamentos, ferramentas, materiais e mão-de-obra necessários e suficientes à execução dos serviços de instalação do trilho (perfil) horizontal e/ou vertical engastados ou chumbados, batente, andaime, escoramento e travamento, inclusive carga e/ou descarga, transporte vertical e/ou horizontal, manual e/ou mecânico, inclusive instalação dos dois carrinhos reboque para caçamba estacionária, conforme projeto.
Critério de Medição: POR UNIDADE, EM COMUM ACORDO COM FISCALIZAÇÃO</t>
    </r>
    <r>
      <rPr>
        <sz val="9"/>
        <color rgb="FF00007F"/>
        <rFont val="Arial mt"/>
      </rPr>
      <t xml:space="preserve">
</t>
    </r>
  </si>
  <si>
    <t>SE11000/O0-Q001</t>
  </si>
  <si>
    <t>CONJUNTO MOTOBOMBA SUBMERSA, INSTALAÇÃO HORIZONTAL, POTÊNCIA DE 7,5 KW, CONFORME ESPECIFICAÇÃO TÉCNICA</t>
  </si>
  <si>
    <r>
      <rPr>
        <sz val="7"/>
        <rFont val="Arial MT"/>
      </rPr>
      <t>V0000023</t>
    </r>
  </si>
  <si>
    <t>CONJUNTO MOTOBOMBA SUBMERSA, POT. 7,5 KW</t>
  </si>
  <si>
    <r>
      <rPr>
        <b/>
        <sz val="9"/>
        <color rgb="FF000000"/>
        <rFont val="Arial MT"/>
      </rPr>
      <t>Regulamentação:</t>
    </r>
    <r>
      <rPr>
        <sz val="10"/>
        <color rgb="FF000000"/>
        <rFont val="Arial MT"/>
      </rPr>
      <t xml:space="preserve">
</t>
    </r>
    <r>
      <rPr>
        <sz val="8"/>
        <color rgb="FF00007F"/>
        <rFont val="Arial mt"/>
      </rPr>
      <t>Descrição do Serviço: CONJUNTO MOTOBOMBA SUBMERSA, INSTALAÇÃO HORIZONTAL, POTÊNCIA DE 7,5 KW, CONFORME ESPECIFICAÇÃO TÉCNICA - FORNECIMENTO À CARGO DA EMPREITEIRA
Critério de Medição: POR UNIDADE, EM COMUM ACORDO COM FISCALIZAÇÃO</t>
    </r>
    <r>
      <rPr>
        <sz val="10"/>
        <color rgb="FF000000"/>
        <rFont val="Arial MT"/>
      </rPr>
      <t xml:space="preserve">
</t>
    </r>
  </si>
  <si>
    <t>SE11000/O0-S001</t>
  </si>
  <si>
    <t>CONJUNTO SOPRADOR DE AR, CONFORME PROJETO - INSTALAÇÃO</t>
  </si>
  <si>
    <r>
      <rPr>
        <sz val="7"/>
        <rFont val="Arial MT"/>
      </rPr>
      <t>2696</t>
    </r>
  </si>
  <si>
    <r>
      <rPr>
        <sz val="7"/>
        <rFont val="Arial MT"/>
      </rPr>
      <t>6121</t>
    </r>
  </si>
  <si>
    <t>AUXILIAR DE SERVICOS GERAIS</t>
  </si>
  <si>
    <r>
      <rPr>
        <b/>
        <sz val="8"/>
        <rFont val="Arial MT"/>
      </rPr>
      <t xml:space="preserve">Regulamentação:
</t>
    </r>
    <r>
      <rPr>
        <sz val="9"/>
        <color rgb="FF00007F"/>
        <rFont val="Arial mt"/>
      </rPr>
      <t>Descrição do Serviço: Instalação do Conjunto Soprador conforme projeto. Compreende toda mão de obra e os materiais e equipamentos necessários. Inclui ainda, toda e qualquer movimentação das peças no local da obra, transportes verticais e horizontais, com o emprego de processos manuais ou mecânicos.
Critério de Medição: Pela unidade
Insumos Mínimos Bombeiro, Auxiliar de bombeiro</t>
    </r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</si>
  <si>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CURVA 90°DE F°F° COM FLANGES ( C90°FF10 ), DN 400 MM - FORNECIMENTO À CARGO DA EMPREITEIRA
Critério de Medição: POR UNIDADE, EM COMUM ACORDO COM FISCALIZAÇÃO</t>
    </r>
  </si>
  <si>
    <r>
      <rPr>
        <sz val="7"/>
        <rFont val="Arial MT"/>
      </rPr>
      <t>V0000005</t>
    </r>
  </si>
  <si>
    <t>CURVA 90°DE F°F°(C90°FF10), DN 150 MM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</si>
  <si>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CURVA 90°DE F°F° COM FLANGES ( C90°FF10 ), DN 150 MM - FORNECIMENTO À CARGO DA EMPREITEIRA
Critério de Medição: POR UNIDADE, EM COMUM ACORDO COM FISCALIZAÇÃO</t>
    </r>
  </si>
  <si>
    <r>
      <rPr>
        <sz val="7"/>
        <rFont val="Arial MT"/>
      </rPr>
      <t>V0000037</t>
    </r>
  </si>
  <si>
    <t>CURVA 90°DE F°F°(C90°FF10), DN 100 MM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</si>
  <si>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CURVA 90°DE F°F° COM FLANGES ( C90°FF10X ), DN 100 MM - FORNECIMENTO À CARGO DA EMPREITEIRA
Critério de Medição: POR UNIDADE, EM COMUM ACORDO COM FISCALIZAÇÃO</t>
    </r>
  </si>
  <si>
    <r>
      <rPr>
        <sz val="7"/>
        <rFont val="Arial MT"/>
      </rPr>
      <t>V0000012</t>
    </r>
  </si>
  <si>
    <t>CURVA 90°DE F°F°, (C90°JGS), DN 400 MM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</si>
  <si>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CURVA 90°DE F°F°, COM BOLSAS, ( C90°JGS ), DN 400 MM - FORNECIMENTO À CARGO DA EMPREITEIRA
Critério de Medição: POR UNIDADE, EM COMUM ACORDO COM FISCALIZAÇÃO</t>
    </r>
  </si>
  <si>
    <t>SE11000/O0-M040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</si>
  <si>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ESCADA METÁLICA MÓVEL COM UM DEGRAU DE 50 CM E TRÊS DE 25 CM, L= 70 CM E H= 74 CM, CONFORME  - PROJETO FORNECIMENTO À CARGO DA EMPREITEIRA
Critério de Medição: POR UNIDADE, EM COMUM ACORDO COM FISCALIZAÇÃO</t>
    </r>
  </si>
  <si>
    <r>
      <rPr>
        <sz val="7"/>
        <rFont val="Arial MT"/>
      </rPr>
      <t>V0000069</t>
    </r>
  </si>
  <si>
    <t>ESPIGÃO MACHO E FÊMEA, ROSCA, Ø 2.1/2"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</si>
  <si>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ESPIGÃO MACHO E FÊMEA, COM ROSCA BSP, Ø 2.1/2" - FORNECIMENTO À CARGO DA EMPREITEIRA
Critério de Medição: POR UNIDADE, EM COMUM ACORDO COM FISCALIZAÇÃO</t>
    </r>
  </si>
  <si>
    <t>SE11000/O0-S004</t>
  </si>
  <si>
    <t>M2</t>
  </si>
  <si>
    <r>
      <rPr>
        <sz val="7"/>
        <rFont val="Arial MT"/>
      </rPr>
      <t>V0000007</t>
    </r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</si>
  <si>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Colocação de esquadrias (janela) alumínio, conforme projeto. Corresponde de todos os serviços e materiais necessários. Critério de Medição: Por m2 colocada, em comum acordo com Fiscalização
Insumos Mínimos: Pedreiro, Servente, Areia, Cimento, Cal hidratada  e Esquadrias de alumínio</t>
    </r>
  </si>
  <si>
    <t>V0000006</t>
  </si>
  <si>
    <t>SE11000/O0-S018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</si>
  <si>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 xml:space="preserve">Descrição do Serviço: INSTALAÇÃO DO TRANSPORTE DE AR COMPRIMIDO,(RECALDQUE), CONFORME PROJETO.  </t>
    </r>
    <r>
      <rPr>
        <sz val="9"/>
        <color rgb="FF00007F"/>
        <rFont val="Arial mt"/>
      </rPr>
      <t>Compreende toda
mão de obra e os materiais e equipamentos necessários. Inclui ainda, toda e qualquer movimentação das peças no local da obra, transportes verticais e horizontais, com o emprego de processos manuais ou mecânicos.
Critério de Medição: Por unidade, em comum acordo com fiscalização 
Insumos Mínimos Bombeiro e Auxliar de bombeiro.</t>
    </r>
  </si>
  <si>
    <t>SE11000/O0-S007</t>
  </si>
  <si>
    <t>INTERLIGAÇÃO DO TANQUE DE LODO ADENSADO A CENTRÍFUGA, CONFORME PROJETO - FORNECIMENTO E INSTALAÇÃO</t>
  </si>
  <si>
    <t>BUCHA DE REDUCAO DE PVC, SOLDAVEL, LONGA, COM 60 X 40 MM,
PARA AGUA FRIA PREDIAL</t>
  </si>
  <si>
    <t>V0000042</t>
  </si>
  <si>
    <t>TE DE REDUCAO, PVC, SOLDAVEL, DE 85 X 75</t>
  </si>
  <si>
    <t>TUBO PVC, SOLDAVEL, DN 40 MM, AGUA FRIA (NBR-5648)</t>
  </si>
  <si>
    <t>V0000043</t>
  </si>
  <si>
    <t>ESPIGÃO MACHO E FÊMEA, COM ROSCA,Ø 1.1/4</t>
  </si>
  <si>
    <t>V0000044</t>
  </si>
  <si>
    <t>V0000045</t>
  </si>
  <si>
    <t>MANGUEIRA DE PVC FLEXÍVEL, Ø 1.1/4"</t>
  </si>
  <si>
    <t>ABRACADEIRA EM ACO PARA AMARRACAO DE ELETRODUTOS, TIPO D, COM 1 1/4" E CUNHA DE FIXACAO</t>
  </si>
  <si>
    <t>V0000046</t>
  </si>
  <si>
    <t>VÁLVULA DE RETENÇÃO SOLD. EM PP, DE 85MM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</si>
  <si>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 xml:space="preserve">Descrição do Serviço: INTERLIGAÇÃO DO TANQUE DE LODO ADENSADO A CENTRÍFUGA, CONFORME PROJETO - FORNECIMENTO E
INSTALAÇÃO.  </t>
    </r>
    <r>
      <rPr>
        <sz val="9"/>
        <color rgb="FF00007F"/>
        <rFont val="Arial mt"/>
      </rPr>
      <t>Compreende toda mão de obra e os materiais e equipamentos necessários. Inclui ainda, toda e qualquer movimentação das peças no local da obra, transportes verticais e horizontais, com o emprego de processos manuais ou mecânicos. 
Critério de Medição: Por unidade, em comum acordo com fiscalização</t>
    </r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</si>
  <si>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 xml:space="preserve">Descrição do Serviço: JUNTA DE DESMONTAGEM DE F°F° ( JDTA10 ), DN 100 MM - FORNECIMENTO À CARGO DA EMPREITEIRA
Critério de Medição: POR UNIDADE, EM COMUM ACORDO COM FISCALIZAÇÃO
Insumos Mínimos Bombeiro e Auxliar de bombeiro.
</t>
    </r>
  </si>
  <si>
    <t>JOELHO, PVC SOLDAVEL, 90 GRAUS, 75 MM, PARA AGUA FRIA PREDIAL</t>
  </si>
  <si>
    <t>V0000053</t>
  </si>
  <si>
    <t>FLANGE LIVRE DE PVC, SOLDÁVEL, DE 75 MM</t>
  </si>
  <si>
    <t>TUBO PVC, SOLDAVEL, DN 75 MM, AGUA FRIA (NBR-5648)</t>
  </si>
  <si>
    <t>UNIAO PVC, SOLDAVEL, 75 MM,  PARA AGUA FRIA PREDIAL</t>
  </si>
  <si>
    <t>V0000054</t>
  </si>
  <si>
    <t>VÁLVULA DE RETENÇÃO SOLD.EM PP, DE 75MM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</si>
  <si>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 LINHA DE RECALQUE ÁGUA PARA LAVAGEM DA CENTRÍFUGA CONFORME PROJETO - FORNECIMENTO E INSTALAÇÃO. Compreende toda mão de obra e os materiais e equipamentos necessários. Inclui ainda, toda e qualquer movimentação das peças no local da obra, transportes verticais e horizontais,com o emprego de processos manuais ou mecânicos.
Critério de Medição: POR UNIDADE, EM COMUM ACORDO COM FISCALIZAÇÃO
Insumos Mínimos Bombeiro e Auxliar de bombeiro e todos os materiais listados no Analítico.</t>
    </r>
  </si>
  <si>
    <t>SE11000/O0-S012</t>
  </si>
  <si>
    <t>LINHA DE RECALQUE ÁGUA PARA LAVAGEM DO ADENSADOR CONFORME PROJETO - FORNECIMENTO E INSTALAÇÃO</t>
  </si>
  <si>
    <t>V0000049</t>
  </si>
  <si>
    <t>LUVA PVC SOLDAVEL, 60 MM, PARA AGUA FRIA PREDIAL</t>
  </si>
  <si>
    <t>ABRACADEIRA EM ACO PARA AMARRACAO DE ELETRODUTOS, TIPO D, COM 1 1/4" E PARAFUSO DE FIXACAO</t>
  </si>
  <si>
    <t>V0000055</t>
  </si>
  <si>
    <t>VÁLVULA DE RETENÇÃO SOLDÁVEL EM PP,DE 60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</si>
  <si>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 xml:space="preserve">Descrição do Serviço: LINHA DE RECALQUE ÁGUA PARA LAVAGEM DO ADENSADOR CONFORME PROJETO - FORNECIMENTO E
INSTALAÇÃO. </t>
    </r>
    <r>
      <rPr>
        <sz val="9"/>
        <color rgb="FF00007F"/>
        <rFont val="Arial mt"/>
      </rPr>
      <t>Compreende toda mão de obra e os materiais e equipamentos necessários. Inclui ainda, toda e qualquer movimentação das peças no local da obra, transportes verticais e horizontais, com o emprego de processos manuais ou mecânicos.
Critério de Medição: Por unidade, em comum acordo com fiscalização
Insumos Mínimos: Bombeiro, Auxliar de bombeiro e todos os materiais listados no Analítico</t>
    </r>
  </si>
  <si>
    <t>SE11000/O0-S013</t>
  </si>
  <si>
    <t>LINHA DE RECALQUE ÁGUA PARA PREPARADOR DE POLÍMERO CONFORME PROJETO - FORNECIMENTO E INSTALAÇÃO</t>
  </si>
  <si>
    <r>
      <rPr>
        <sz val="7"/>
        <rFont val="Arial MT"/>
      </rPr>
      <t>ADAPTADOR PVC SOLDAVEL CURTO COM BOLSA E ROSCA, 25 MM X 3/4",
PARA AGUA FRIA</t>
    </r>
  </si>
  <si>
    <t>BUCHA DE REDUCAO DE PVC, SOLDAVEL, LONGA, COM 40 X 25 MM, PARA AGUA FRIA PREDIAL</t>
  </si>
  <si>
    <t>UNIAO PVC, SOLDAVEL, 40 MM,  PARA AGUA FRIA PREDIAL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</si>
  <si>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 xml:space="preserve">Descrição do Serviço: LINHA DE RECALQUE ÁGUA P/ PREPARADOR DE POLÍMERO CONFORME PROJETO - FORNECIMENTO E
INSTALAÇÃO. </t>
    </r>
    <r>
      <rPr>
        <sz val="9"/>
        <color rgb="FF00007F"/>
        <rFont val="Arial mt"/>
      </rPr>
      <t>Compreende toda mão de obra e os materiais e equipamentos necessários. Inclui ainda, toda e qualquer movimentação das peças no local da obra, transportes verticais e horizontais, com o emprego de processos manuais ou mecânicos.
Critério de Medição: Por unidade, em comum acordo com fiscalização
Insumos Mínimos: Bombeiro, Auxliar de bombeiro e todos os materiais listados no Analítico</t>
    </r>
  </si>
  <si>
    <t>SE11000/O0-S016</t>
  </si>
  <si>
    <t>LINHA DE RECALQUE DE POLÍMERO PARA DOSAGEM NA CENTRÍFUGA CONFORME PROJETO - FORNECIMENTO E INSTALAÇÃO</t>
  </si>
  <si>
    <r>
      <rPr>
        <sz val="7"/>
        <rFont val="Arial MT"/>
      </rPr>
      <t>BUCHA DE REDUCAO DE PVC, SOLDAVEL, LONGA, COM 32 X 20 MM,
PARA AGUA FRIA PREDIAL</t>
    </r>
  </si>
  <si>
    <t>BUCHA DE REDUCAO DE PVC, SOLDAVEL, LONGA, COM 60 X 32 MM, PARA AGUA FRIA PREDIAL</t>
  </si>
  <si>
    <t>TUBO PVC, SOLDAVEL, DN 20 MM, AGUA FRIA (NBR-5648)</t>
  </si>
  <si>
    <t>V0000058</t>
  </si>
  <si>
    <t>ESPIGÃO MACHO E FÊMEA, Ø 1/2"</t>
  </si>
  <si>
    <t>V0000059</t>
  </si>
  <si>
    <t>MANGUEIRA DE PVC FLEXÍVEL, Ø 1/2"</t>
  </si>
  <si>
    <t>ABRACADEIRA EM ACO PARA AMARRACAO DE ELETRODUTOS, TIPO D, COM 1/2" E CUNHA DE FIXACAO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</si>
  <si>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 xml:space="preserve">Descrição do Serviço: LINHA DE RECALQUE DE POLÍMERO PARA DOSAGEM NA CENTRÍFUGA CONFORME PROJETO - FORNECIMENTO
E INSTALAÇÃO. </t>
    </r>
    <r>
      <rPr>
        <sz val="9"/>
        <color rgb="FF00007F"/>
        <rFont val="Arial mt"/>
      </rPr>
      <t>Compreende toda mão de obra e os materiais e equipamentos necessários. Inclui ainda, toda e qualquer movimentação das peças no local da obra, transportes verticais e horizontais, com o emprego de processos manuais ou mecânicos.
Critério de Medição: Por unidade, em comum acordo com fiscalização
Insumos Mínimos: Bombeiro, Auxliar de bombeiro e todos os materiais listados no Analítico</t>
    </r>
  </si>
  <si>
    <t>LUVA PVC SOLDAVEL, 40 MM, PARA AGUA FRIA PREDIAL</t>
  </si>
  <si>
    <t>LUVA SOLDAVEL COM ROSCA, PVC, 25 MM X 3/4", PARA AGUA FRIA PREDIAL</t>
  </si>
  <si>
    <r>
      <rPr>
        <sz val="7"/>
        <rFont val="Arial MT"/>
      </rPr>
      <t>V0000056</t>
    </r>
  </si>
  <si>
    <t>ESPIGÃO MACHO E FÊMEA, Ø 3/4"</t>
  </si>
  <si>
    <r>
      <rPr>
        <sz val="7"/>
        <rFont val="Arial MT"/>
      </rPr>
      <t>V0000057</t>
    </r>
  </si>
  <si>
    <t>MANGUEIRA DE PVC FLEXÍVEL, Ø 3/4"</t>
  </si>
  <si>
    <t>ABRACADEIRA EM ACO PARA AMARRACAO DE ELETRODUTOS, TIPO D, COM 3/4" E CUNHA DE FIXACAO</t>
  </si>
  <si>
    <r>
      <rPr>
        <sz val="7"/>
        <rFont val="Arial MT"/>
      </rPr>
      <t>V0000055</t>
    </r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</si>
  <si>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 xml:space="preserve">Descrição do Serviço: LINHA DE RECALQUE DE POLÍMERO P/ DOSAGEM NO ADENSADOR CONFORME PROJETO - FORNECIMENTO E
INSTALAÇÃO. </t>
    </r>
    <r>
      <rPr>
        <sz val="9"/>
        <color rgb="FF00007F"/>
        <rFont val="Arial mt"/>
      </rPr>
      <t xml:space="preserve">Compreende toda mão de obra e os materiais e equipamentos necessários. Inclui ainda, toda e qualquer movimentação das peças no local da obra, transportes verticais e horizontais, com o emprego de processos manuais ou mecânicos.
Critério de Medição: Por unidade, em comum acordo com fiscalização.
Insumos Mínimos: Bombeiro, Auxliar de bombeiro e todos os materiais listados no Analítico </t>
    </r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</si>
  <si>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LUVA DE F°F°, COM BOLSAS, ( LJGS ), DN 100 MM - FORNECIMENTO À CARGO DA EMPREITEIRA
Critério de Medição: POR UNIDADE, EM COMUM ACORDO COM FISCALIZAÇÃO</t>
    </r>
  </si>
  <si>
    <t>V0000070</t>
  </si>
  <si>
    <t>MANGUEIRA DE PVC FLEXÍVEL, REF. Ø 2.1/2"</t>
  </si>
  <si>
    <r>
      <rPr>
        <b/>
        <sz val="8"/>
        <rFont val="Arial MT"/>
      </rPr>
      <t xml:space="preserve">Regulamentação:
</t>
    </r>
    <r>
      <rPr>
        <sz val="9"/>
        <color rgb="FF00007F"/>
        <rFont val="Arial mt"/>
      </rPr>
      <t>Descrição do Serviço: MANGUEIRA DE PVC FLEXÍVEL, REFORÇADA EM POLIESTER, Ø 2.1/2" - FORNECIMENTO À CARGO DA EMPREITEIRA
Critério de Medição: POR METRO</t>
    </r>
  </si>
  <si>
    <t>V0000003</t>
  </si>
  <si>
    <t>PARAFUSO COM PORCA (PPFIQ), Ø 16 X 80</t>
  </si>
  <si>
    <r>
      <rPr>
        <b/>
        <sz val="8"/>
        <rFont val="Arial MT"/>
      </rPr>
      <t xml:space="preserve">Regulamentação:
</t>
    </r>
    <r>
      <rPr>
        <sz val="9"/>
        <color rgb="FF00007F"/>
        <rFont val="Arial mt"/>
      </rPr>
      <t>Descrição do Serviço: PARAFUSO COM PORCA ( PPFIQ ), Ø 16 X 80 MM - FORNECIMENTO À CARGO DA EMPREITEIRA
Critério de Medição: POR UNIDADE, EM COMUM ACORDO COM FISCALIZAÇÃO</t>
    </r>
  </si>
  <si>
    <t>V0000004</t>
  </si>
  <si>
    <t>PARAFUSO COM PORCA (PPFIQ), Ø 20 X 90</t>
  </si>
  <si>
    <r>
      <rPr>
        <b/>
        <sz val="8"/>
        <rFont val="Arial MT"/>
      </rPr>
      <t xml:space="preserve">Regulamentação:
</t>
    </r>
    <r>
      <rPr>
        <sz val="9"/>
        <color rgb="FF00007F"/>
        <rFont val="Arial mt"/>
      </rPr>
      <t>Descrição do Serviço: PARAFUSO COM PORCA ( PPFIQ ), Ø 20 X 90 MM - FORNECIMENTO À CARGO DA EMPREITEIRA
Critério de Medição: POR UNIDADE, EM COMUM ACORDO COM FISCALIZAÇÃO</t>
    </r>
  </si>
  <si>
    <t>V0000010</t>
  </si>
  <si>
    <t>PARAFUSO COM PORCA (PPFIQ10), Ø 24 X 110</t>
  </si>
  <si>
    <r>
      <rPr>
        <b/>
        <sz val="8"/>
        <rFont val="Arial MT"/>
      </rPr>
      <t xml:space="preserve">Regulamentação:
</t>
    </r>
    <r>
      <rPr>
        <sz val="9"/>
        <color rgb="FF00007F"/>
        <rFont val="Arial mt"/>
      </rPr>
      <t>Descrição do Serviço: PARAFUSO COM PORCA ( PPFIQ ), Ø 24 X 110 MM - FORNECIMENTO À CARGO DA EMPREITEIRA
Critério de Medição: POR UNIDADE, EM COMUM ACORDO COM FISCALIZAÇÃO</t>
    </r>
  </si>
  <si>
    <t>35 000 041</t>
  </si>
  <si>
    <t>OFICIAL, INCLUSIVE ES E ENCARGOS COMPLEMENTARES</t>
  </si>
  <si>
    <t>35 000 044</t>
  </si>
  <si>
    <t>SERVENTE, INCLUSIVE ES E ENCARGOS COMPLEMENTARES</t>
  </si>
  <si>
    <t>65 000 084</t>
  </si>
  <si>
    <t>ARGAMASSA DE CIMENTO E AREIA, TRACO 1:3</t>
  </si>
  <si>
    <t>V0000041</t>
  </si>
  <si>
    <t>PORTA COMPLETA EM CHAPA DE AÇO, DE ABRIR</t>
  </si>
  <si>
    <r>
      <rPr>
        <b/>
        <sz val="8"/>
        <rFont val="Arial MT"/>
      </rPr>
      <t>Regulamentação:</t>
    </r>
    <r>
      <rPr>
        <sz val="8"/>
        <color rgb="FF00007F"/>
        <rFont val="Arial mt"/>
      </rPr>
      <t xml:space="preserve">
</t>
    </r>
    <r>
      <rPr>
        <sz val="9"/>
        <color rgb="FF00007F"/>
        <rFont val="Arial mt"/>
      </rPr>
      <t>Descrição do Serviço: Colocação de porta metálica, conforme projeto. Corresponde de todos os serviços e materiais necessários. Aplica conforme as dimensões, para efeito de remuneração, o preço
Critério de Medição: Por unidade colocada, em comum acordo com Fiscalização
Insumos Mínimos: Pedreiro, Servente, Areia, Cimento, Cal hidratada  e Porta completa</t>
    </r>
  </si>
  <si>
    <r>
      <rPr>
        <b/>
        <sz val="8"/>
        <rFont val="Arial MT"/>
      </rPr>
      <t xml:space="preserve">Regulamentação:
</t>
    </r>
    <r>
      <rPr>
        <sz val="9"/>
        <color rgb="FF00007F"/>
        <rFont val="Arial mt"/>
      </rPr>
      <t>Descrição do Serviço: REGISTRO DE F°F°, COM FLANGE E CABEÇOTE, ( R23FC10 ), DN 400 MM - FORNECIMENTO À CARGO DA EMPREITEIRA
Critério de Medição: POR UNIDADE, EM COMUM ACORDO COM FISCALIZAÇÃO</t>
    </r>
  </si>
  <si>
    <t>V0000020</t>
  </si>
  <si>
    <t>REGISTRO DE GAVETA F°F°(R23FV10), DN100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</si>
  <si>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REGISTRO DE GAVETA DE F°F°, COM VOLANTE ( R23FV10 ), DN 100 MM - FORNECIMENTO À CARGO DA EMPREITEIRA
Critério de Medição: POR UNIDADE, EM COMUM ACORDO COM FISCALIZAÇÃO</t>
    </r>
  </si>
  <si>
    <t>2696</t>
  </si>
  <si>
    <t>0246</t>
  </si>
  <si>
    <t>V0000060</t>
  </si>
  <si>
    <t>ADAPTADOR DE SEÇÃO RETANGULAR EM AÇO, (4</t>
  </si>
  <si>
    <t>V0000061</t>
  </si>
  <si>
    <t>DUTO SEÇÃO RETANGULAR EM AÇO,(48 X 26)CM</t>
  </si>
  <si>
    <t>V0000062</t>
  </si>
  <si>
    <t>TUBULAÇÃO PARA ACOPLAMENTO AO ADAPTADOR</t>
  </si>
  <si>
    <r>
      <rPr>
        <b/>
        <sz val="9"/>
        <color rgb="FF000000"/>
        <rFont val="Arial MT"/>
      </rPr>
      <t>Regulamentação:</t>
    </r>
    <r>
      <rPr>
        <sz val="10"/>
        <color rgb="FF000000"/>
        <rFont val="Arial MT"/>
      </rPr>
      <t xml:space="preserve">
</t>
    </r>
    <r>
      <rPr>
        <sz val="8"/>
        <color rgb="FF00007F"/>
        <rFont val="Arial mt"/>
      </rPr>
      <t>Descrição do Serviço: SAÍDA DE EFLUENTE LÍQUIDO E LODO DA CENTRÍFUGA CONFORME PROJETO - FORNECIMENTO E
INSTALAÇÃO. Compreende toda mão de obra e os materiais e equipamentos necessários. Inclui ainda, toda e qualquer movimentação das peças no local da obra, transportes verticais e horizontais, com o emprego de processos manuais ou mecânicos.
Critério de Medição: Por unidade, em comum acordo com fiscalização
Insumos Mínimos Bombeiro e Auxliar de bombeiro e todos os materiais relacionados no Analítico</t>
    </r>
  </si>
  <si>
    <t>SE11000/O0-S008</t>
  </si>
  <si>
    <t>V0000047</t>
  </si>
  <si>
    <t>DUTO DE SEÇÃO RETANGULAR EM AÇO, (24X40)</t>
  </si>
  <si>
    <t>V0000048</t>
  </si>
  <si>
    <t>DUTO DE SEÇÃO EM AÇO, Ø 150 L= 0,55 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</si>
  <si>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 xml:space="preserve">Descrição do Serviço: SAÍDA DE EFLUENTE LÍQUIDO E LODO DO ADENSADOR CONFORME PROJETO - FORNECIMENTO E INSTALAÇÃO. Compreende toda mão de obra e os materiais e equipamentos necessários. Inclui ainda, toda e qualquer movimentação das peças no local da obra, transportes verticais e horizontais, com o emprego de processos manuais ou mecânicos.
Critério de Medição: Por unidade, em comum acordo com fiscalização
Insumos Mínimos Bombeiro e Auxliar de bombeiro e todos os materiais relacionados no Analítico
</t>
    </r>
  </si>
  <si>
    <t>SE11000/O0-S005</t>
  </si>
  <si>
    <t>SISTEMA DE AERAÇÃO POR AR DÍFUSO, COM UMA GRADE DIVIDIDA EM 04 RAMAIS DE DISTRIBUIÇÃO EM PVC/60 MM, COM DIFUSORES DE BOLHA GROSSA,INCLUSIVE FIXAÇÕES - INSTALAÇÃO COMPLETA</t>
  </si>
  <si>
    <r>
      <rPr>
        <b/>
        <sz val="8"/>
        <color rgb="FF000000"/>
        <rFont val="Arial MT"/>
      </rPr>
      <t>Regulamentação:</t>
    </r>
    <r>
      <rPr>
        <sz val="8"/>
        <color rgb="FF000000"/>
        <rFont val="Arial MT"/>
      </rPr>
      <t xml:space="preserve">
</t>
    </r>
    <r>
      <rPr>
        <sz val="8"/>
        <color rgb="FF00007F"/>
        <rFont val="Arial mt"/>
      </rPr>
      <t xml:space="preserve">Descrição do Serviço: SISTEMA DE AERAÇÃO POR AR DÍFUSO, COM UMA GRADE DIVIDIDA EM 04 RAMAIS DE DISTRIBUIÇÃO EM PVC/60 MM, COM DIFUSORES DE BOLHA GROSSA,INCLUSIVE FIXAÇÕES, CONFORME ESPECIFICAÇÃO TÉCNICA
Critério de Medição: POR UNIDADE, EM COMUM ACORDO COM FISCALIZAÇÃO
</t>
    </r>
  </si>
  <si>
    <r>
      <rPr>
        <b/>
        <sz val="8"/>
        <rFont val="Arial MT"/>
      </rPr>
      <t>Regulamentação:</t>
    </r>
    <r>
      <rPr>
        <sz val="8"/>
        <color rgb="FF00007F"/>
        <rFont val="Arial mt"/>
      </rPr>
      <t xml:space="preserve">
Descrição do Serviço: SISTEMA DE AERAÇÃO POR AR DÍFUSO, COM UMA GRADE DIVIDIDA EM 04 RAMAIS DE DISTRIBUIÇÃO EM PVC/60 MM, COM DIFUSORES DE BOLHA GROSSA,INCLUSIVE FIXAÇÕES, CONFORME ESPECIFICAÇÃO TÉCNICA
Critério de Medição: POR UNIDADE, EM COMUM ACORDO COM FISCALIZAÇÃO</t>
    </r>
  </si>
  <si>
    <r>
      <rPr>
        <b/>
        <sz val="8"/>
        <rFont val="Arial MT"/>
      </rPr>
      <t>Regulamentação:</t>
    </r>
    <r>
      <rPr>
        <sz val="8"/>
        <color rgb="FF00007F"/>
        <rFont val="Arial mt"/>
      </rPr>
      <t xml:space="preserve">
Notas: Descrição do Serviço: SOPRADOR DE CANAL LATERAL, COM SAÍDA DE RECALQUE, DN 75 MM, CONFORME ESPECIFICAÇÃO TÉCNICA - FORNECIMENTO À CARGO DA EMPREITEIRA
Critério de Medição: POR UNIDADE, EM COMUM ACORDO COM FISCALIZAÇÃO
</t>
    </r>
    <r>
      <rPr>
        <sz val="9"/>
        <color rgb="FF00007F"/>
        <rFont val="Arial mt"/>
      </rPr>
      <t>Notas: SOPRADOR DE CANAL LATERAL MONO ESTÁGIO:
- VAZÃO: 50 Hz:320 m³/h // 60 Hz: 370 m³/h
- PRESSÃO DIFERENCIAL.:50 Hz : 350 mbar( vácuo) / 500mbar(sopro) 60 Hz : 390 mbar(vácuo) / 510 mbar(sopro)
- NÍVEL DE RUÍDO: 50 Hz: 70 dB // 60 Hz: 70 dB
- PESO APROX.: 77Kg
- CONEXÃO DE ENTRADA: Rosca 2.½" bsp
- DADOS DO MOTOR:Trifásico- 2 polos - IP 55
- POTÊNCIA: 50 Hz: 5,5 KW / 60 Hz:6,3 KW
- TENSÃO:50 Hz : 180-240 V Δ / 310 - 415V Y // 60 Hz : 200 - 275 Δ / 345 - 480 Y</t>
    </r>
  </si>
  <si>
    <t>V0000050</t>
  </si>
  <si>
    <t>V0000051</t>
  </si>
  <si>
    <t>V0000052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</si>
  <si>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SUCÇÃO DE ÁGUA DO SISTEMA DE ÁGUA PRESSURIZADA CONFORME PROJETO - FORNECIMENTO E INSTALAÇÃO. Compreende toda mão de obra e os materiais e equipamentos necessários. Inclui ainda, toda e qualquer movimentação das peças no local da obra, transportes verticais e horizontais, com o emprego de processos manuais ou mecânicos.
Critério de Medição: Por unidade, em comum acordo com fiscalização
Insumos Mínimos Bombeiro e Auxliar de bombeiro e todos os materiais relacionados no Analítico</t>
    </r>
  </si>
  <si>
    <t>ADAPTADOR PVC SOLDAVEL CURTO COM BOLSA E ROSCA, 50 MM X1 1/2", PARA AGUA FRIA</t>
  </si>
  <si>
    <t>BUCHA DE REDUCAO DE PVC, SOLDAVEL, LONGA, 50 X 40 MM, PARA ESGOTO PREDIAL</t>
  </si>
  <si>
    <t>BUCHA DE REDUCAO DE PVC, SOLDAVEL, LONGA, COM 60 X 50 MM, PARA AGUA FRIA PREDIAL</t>
  </si>
  <si>
    <t>JOELHO PVC, SOLDAVEL, 90 GRAUS, 50 MM, PARA AGUA FRIA PREDIAL</t>
  </si>
  <si>
    <t>LUVA PVC SOLDAVEL, 50 MM, PARA AGUA FRIA PREDIAL</t>
  </si>
  <si>
    <t>UNIAO PVC, SOLDAVEL, 50 MM,  PARA AGUA FRIA PREDIAL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</si>
  <si>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 xml:space="preserve">Descrição do Serviço: SUCÇÃO DO PREPARADOR DE POLÍMERO PARA ALIMENTAÇÃO DAS BOMBAS DE DOSAGEM CONFORME
PROJETO - FORNECIMENTO E INSTALAÇÃO </t>
    </r>
    <r>
      <rPr>
        <sz val="9"/>
        <color rgb="FF00007F"/>
        <rFont val="Arial mt"/>
      </rPr>
      <t>Compreende toda mão de obra e os materiais e equipamentos necessários. Inclui ainda, toda e qualquer movimentação das peças no local da obra, transportes verticais e horizontais, com o emprego de processos manuais ou mecânicos.
Critério de Medição: Por unidade, em comum acordo com fiscalização
Insumos Mínimos: Bombeiro, Auxliar de bombeiro e todos os materiais listados no Analítico</t>
    </r>
  </si>
  <si>
    <t>5,0 M E CARRO</t>
  </si>
  <si>
    <t>MECANICO DE EQUIPAMENTOS PESADOS</t>
  </si>
  <si>
    <t>0251</t>
  </si>
  <si>
    <t>AUXILIAR DE MECANICO</t>
  </si>
  <si>
    <t>V0000064</t>
  </si>
  <si>
    <t>CARRO TROLLEY CSM 3000 KG T3000</t>
  </si>
  <si>
    <t>V0000065</t>
  </si>
  <si>
    <t>TALHA MANUAL 3 TON. CORRENTE COM 3 METRO</t>
  </si>
  <si>
    <r>
      <rPr>
        <b/>
        <sz val="8"/>
        <rFont val="Arial MT"/>
      </rPr>
      <t xml:space="preserve">Regulamentação:
</t>
    </r>
    <r>
      <rPr>
        <sz val="9"/>
        <color rgb="FF00007F"/>
        <rFont val="Arial mt"/>
      </rPr>
      <t>Descrição do Serviço: Compreende o fornecimento de todos os equipamentos, ferramentas, materiais e mão-de-obra necessários e suficientes à execução dos serviços de montagem de talha manual e carro troley, inclusive carga e/ou descarga e transporte vertical e/ou horizontal, manual e/ou mecânico.
Critério de Medição: Por unidade de conjunto instalado.
Insumos Mínimos: Pedreiro, .Servente, .Talha manual compacta, .Carro Trolley.</t>
    </r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</si>
  <si>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TAMPÃO DE FERRO FUNDIDO PARA CAIXA DE REGISTRO, TIPO TD5 - FORNECIMENTO Á CARGO DA EMPREITEIRA
Critério de Medição: POR UNIDADE, EM COMUM ACORDO COM FISCALIZAÇÃO</t>
    </r>
  </si>
  <si>
    <t>V0000017</t>
  </si>
  <si>
    <t>TE DE F°F°(TFF10), DN 150 X 150 MM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</si>
  <si>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TE DE F°F° COM FLANGES (TFF10), DN 150 X 150 MM - FORNECIMENTO À CARGO DA EMPREITEIRA
Critério de Medição: POR UNIDADE, EM COMUM ACORDO COM FISCALIZAÇÃO</t>
    </r>
  </si>
  <si>
    <t>V0000016</t>
  </si>
  <si>
    <t>TE DE F°F°( TFF10 ), DN 400 X 400 MM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</si>
  <si>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TE DE F°F° COM FLANGES ( TFF10 ), DN 400 X 400 MM - FORNECIMENTO À CARGO DA EMPREITEIRA
Critério de Medição: POR UNIDADE, EM COMUM ACORDO COM FISCALIZAÇÃO</t>
    </r>
  </si>
  <si>
    <t>V0000026</t>
  </si>
  <si>
    <t>TOCO DE F°F°(TOF10), DN 100 L= 0,25 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</si>
  <si>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TOCO DE F°F° COM FLANGES ( TOF10 ), DN 100 MM L=0,25 M - FORNECIMENTO À CARGO DA EMPREITEIRA
Critério de Medição: POR UNIDADE, EM COMUM ACORDO COM FISCALIZAÇÃO</t>
    </r>
  </si>
  <si>
    <t>V0000028</t>
  </si>
  <si>
    <t>TOCO DE F°F°(TOF10), DN 100 L= 0,50 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</si>
  <si>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TOCO DE F°F° COM FLANGES ( TOF10 ), DN 100 MM L=0,50 M - FORNECIMENTO À CARGO DA EMPREITEIRA
Critério de Medição: POR UNIDADE, EM COMUM ACORDO COM FISCALIZAÇÃO</t>
    </r>
  </si>
  <si>
    <t>V0000027</t>
  </si>
  <si>
    <t>TOCO DE F°F°(TOF10), DN 150 L= 0,25 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</si>
  <si>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TOCO DE F°F° COM FLANGES ( TOF10 ), DN 150 MM L=0,25 M - FORNECIMENTO À CARGO DA EMPREITEIRA
Critério de Medição: POR UNIDADE, EM COMUM ACORDO COM FISCALIZAÇÃO</t>
    </r>
  </si>
  <si>
    <t>V0000029</t>
  </si>
  <si>
    <t>TOCO DE F°F°(TOF10), DN 400 L= 0,25 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</si>
  <si>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TOCO DE F°F° COM FLANGES ( TOF10 ), DN 400 MM L=0,25 M - FORNECIMENTO À CARGO DA EMPREITEIRA
Critério de Medição: POR UNIDADE, EM COMUM ACORDO COM FISCALIZAÇÃO</t>
    </r>
  </si>
  <si>
    <t>V0000030</t>
  </si>
  <si>
    <t>TOCO COM FLANGES (TOFAV10), DN 150 MM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</si>
  <si>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TOCO F°F°COM FLANGES E ABA DE VEDAÇÃO, (TOFAV10), DN 150 MM - FORNECIMENTO À CARGO DA EMPREITEIRA
Critério de Medição: POR UNIDADE, EM COMUM ACORDO COM FISCALIZAÇÃO</t>
    </r>
  </si>
  <si>
    <t>V0000035</t>
  </si>
  <si>
    <t>TUBO DE F°F°(TFB10), DN 400 L= 1,00 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</si>
  <si>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TUBO DE F°F° COM FLANGE E BOLSA (TFB10), DN 400 MM L= 1,00 M - FORNECIMENTO À CARGO DA EMPREITEIRA
Critério de Medição: POR UNIDADE, EM COMUM ACORDO COM FISCALIZAÇÃO</t>
    </r>
  </si>
  <si>
    <t>V0000031</t>
  </si>
  <si>
    <t>TUBO F°F°(TFP10), DN 100 L= 1,00 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</si>
  <si>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TUBO DE F°F° COM FLANGE E PONTA (TFP10), DN 100 MM L= 1,00 M - FORNECIMENTO Á CARGO DA EMPREITEIRA
Critério de Medição: POR UNIDADE, EM COMUM ACORDO COM FISCALIZAÇÃO</t>
    </r>
  </si>
  <si>
    <t>V0000033</t>
  </si>
  <si>
    <t>TUBO F°F°(TFP10), DN 150 L= 1,00 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</si>
  <si>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TUBO DE F°F° COM FLANGE E PONTA (TFP10), DN 150 MM L= 1,00 M - FORNECIMENTO Á CARGO DA EMPREITEIRA
Critério de Medição: POR UNIDADE, EM COMUM ACORDO COM FISCALIZAÇÃO</t>
    </r>
  </si>
  <si>
    <t>V0000032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</si>
  <si>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TUBO DE F°F° COM FLANGE E PONTA (TFP10), DN 400 MM L= 1,00 M - FORNECIMENTO À CARGO DA EMPREITEIRA
Critério de Medição: POR UNIDADE, EM COMUM ACORDO COM FISCALIZAÇÃO</t>
    </r>
  </si>
  <si>
    <t>V0000034</t>
  </si>
  <si>
    <t>TUBO DE F°F°(TFP10), DN 400 L= 1,50 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</si>
  <si>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TUBO DE F°F° COM FLANGE E PONTA (TFP10), DN 400 MM L= 1,50 M - FORNECIMENTO À CARGO DA EMPREITEIRA
Critério de Medição: POR UNIDADE, EM COMUM ACORDO COM FISCALIZAÇÃO</t>
    </r>
  </si>
  <si>
    <t>SE11000/O0-M037</t>
  </si>
  <si>
    <t>V0000038</t>
  </si>
  <si>
    <t>TUBO F°F°(TFP10), DN 100 L= 3,50 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</si>
  <si>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TUBO DE F°F° COM FLANGE E PONTA (TFP10X), DN 100 MM L= 3,50 M - FORNECIMENTO Á CARGO DA EMPREITEIRA
Critério de Medição: POR UNIDADE, EM COMUM ACORDO COM FISCALIZAÇÃO</t>
    </r>
  </si>
  <si>
    <t>V0000039</t>
  </si>
  <si>
    <t>TUBO DE F°F°(TFL10), DN 100 MM L= 0,70M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</si>
  <si>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TUBO DE F°F° COM FLANGES ( TFL10X ), DN 100 MM L= 0,70 M - FORNECIMENTO À CARGO DA EMPREITEIRA
Critério de Medição: POR UNIDADE, EM COMUM ACORDO COM FISCALIZAÇÃO</t>
    </r>
  </si>
  <si>
    <t>V0000040</t>
  </si>
  <si>
    <t>TUBO DE F°F°(TFL10), DN 100 MM L= 1,85M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</si>
  <si>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TUBO DE F°F° COM FLANGES ( TFL10X ), DN 100 MM L= 1,85 M - FORNECIMENTO À CARGO DA EMPREITEIRA
Critério de Medição: POR UNIDADE, EM COMUM ACORDO COM FISCALIZAÇÃO</t>
    </r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</si>
  <si>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VÁLVULA BORBOLETA DE F°F°, COM FLANGES CONFORME NBR 7675, ACIONAMENTO COM VOLANTE, (VBF10WCV ), DN 100 MM - FORNECIMENTO À CARGO DA EMPREITEIRA</t>
    </r>
  </si>
  <si>
    <t>VÁLVULA BORBOLETA DE F°F°, COM FLANGES CONFORME NBR 7675, ACIONAMENTO COM VOLANTE, ( VBF10WCV ), DN 150 MM</t>
  </si>
  <si>
    <t>V0000021</t>
  </si>
  <si>
    <t>VÁLVULA BORBOLETA F°F°(VBF10WCV), DN150</t>
  </si>
  <si>
    <r>
      <rPr>
        <b/>
        <sz val="8"/>
        <color rgb="FF000000"/>
        <rFont val="Arial MT"/>
      </rPr>
      <t>Regulamentação:</t>
    </r>
    <r>
      <rPr>
        <sz val="8"/>
        <color rgb="FF000000"/>
        <rFont val="Arial MT"/>
      </rPr>
      <t xml:space="preserve">
</t>
    </r>
    <r>
      <rPr>
        <sz val="8"/>
        <color rgb="FF00007F"/>
        <rFont val="Arial mt"/>
      </rPr>
      <t xml:space="preserve">Descrição do Serviço: VÁLVULA BORBOLETA DE F°F°, COM FLANGES CONFORME NBR 7675, ACIONAMENTO COM VOLANTE, (VBF10WCV ), DN 150 MM - FORNECIMENTO À CARGO DA EMPREITEIRA
Critério de Medição: POR UNIDADE, EM COMUM ACORDO COM FISCALIZAÇÃO
</t>
    </r>
  </si>
  <si>
    <t>SE11000/O0-M001</t>
  </si>
  <si>
    <t>VÁLVULA BORBOLETA DE F°F°, COM FLANGES CONFORME NBR 7675, ACIONAMENTO COM VOLANTE, (VBF10WCV ), DN 400 MM</t>
  </si>
  <si>
    <t>V0000011</t>
  </si>
  <si>
    <t>VÁLVULA BORBOLETA F°F°(VBF10WCV), DN400</t>
  </si>
  <si>
    <r>
      <rPr>
        <b/>
        <sz val="8"/>
        <color rgb="FF000000"/>
        <rFont val="Arial MT"/>
      </rPr>
      <t>Regulamentação:</t>
    </r>
    <r>
      <rPr>
        <sz val="8"/>
        <color rgb="FF000000"/>
        <rFont val="Arial MT"/>
      </rPr>
      <t xml:space="preserve">
</t>
    </r>
    <r>
      <rPr>
        <sz val="8"/>
        <color rgb="FF00007F"/>
        <rFont val="Arial mt"/>
      </rPr>
      <t>Descrição do Serviço: VÁLVULA BORBOLETA DE F°F°, COM FLANGES CONFORME NBR 7675, ACIONAMENTO COM VOLANTE, (VBF10WCV ), DN 400 MM - FORNECIMENTO À CARGO DA EMPREITEIRA
Critério de Medição: POR UNIDADE, EM COMUM ACORDO COM FISCALIZAÇÃO</t>
    </r>
  </si>
  <si>
    <t>V0000025</t>
  </si>
  <si>
    <r>
      <rPr>
        <b/>
        <sz val="8"/>
        <rFont val="Arial MT"/>
      </rPr>
      <t xml:space="preserve">Regulamentação:
</t>
    </r>
    <r>
      <rPr>
        <sz val="8"/>
        <color rgb="FF00007F"/>
        <rFont val="Arial mt"/>
      </rPr>
      <t>Descrição do Serviço: VÁLVULA DE RETENÇÃO, OBTURADOR EM BOLA, FLANGEADA CONFORME NBR 7675, DN 100 PN 10
Critério de Medição: POR UNIDADE, EM COMUM ACORDO COM FISCALIZAÇÃO</t>
    </r>
  </si>
  <si>
    <t>SE11000/O0-M006</t>
  </si>
  <si>
    <t>CURVA 90°DE F°F°COM FLANGES ( C90°FF10 ), DN 400 MM</t>
  </si>
  <si>
    <t>CURVA 90°DE F°F°COM FLANGES (C90°FF10), DN 150 MM</t>
  </si>
  <si>
    <t>SE11000/O0-M011</t>
  </si>
  <si>
    <t>SUCÇÃO DE ÁGUA DO SISTEMA DE ÁGUA PRESSURIZADA CONFORME PROJETO - FORNECIMENTO E INSTALAÇÃO</t>
  </si>
  <si>
    <t>JUNTA DE DESMONTAGEM DE F°F°( JDTA10 ), DN 100 MM</t>
  </si>
  <si>
    <t xml:space="preserve">                                   ORÇAMENTO SINTÉTICO</t>
  </si>
  <si>
    <t xml:space="preserve">                                   </t>
  </si>
  <si>
    <t>Linha</t>
  </si>
  <si>
    <t>Descrição</t>
  </si>
  <si>
    <t>Un.</t>
  </si>
  <si>
    <t>Quant.</t>
  </si>
  <si>
    <t>Custo $</t>
  </si>
  <si>
    <t>Unit. Preço$</t>
  </si>
  <si>
    <t>Preço $</t>
  </si>
  <si>
    <t>BDI-O %</t>
  </si>
  <si>
    <t>BDI-F %</t>
  </si>
  <si>
    <t>TOTAL DO ORÇAMENTO</t>
  </si>
  <si>
    <t>SERVIÇOS AUXILIARES</t>
  </si>
  <si>
    <t>UTR ETA II - TANQUES DE COMPENSAÇÃO/ELEV. DE EFLUENTES DA ETA</t>
  </si>
  <si>
    <t>SERVIÇOS</t>
  </si>
  <si>
    <t>Serviços Preliminares</t>
  </si>
  <si>
    <t>LOCACAO ESTRUTURAS - GABARITO/TABEIRA PARA OBRAS</t>
  </si>
  <si>
    <t>Construção Civil</t>
  </si>
  <si>
    <t>SE11000/O0-003</t>
  </si>
  <si>
    <t>SE11000/O0-004</t>
  </si>
  <si>
    <t>ESQUADRIAS (JANELA) DE ALUMÍNIO COM TELA ONDULADA EM ARAME, MALHA DE 1", INCLSUIVE QUADRO EM CANTONEIRA EM ALUMÍNIO 1/2" - FORNECIMENTO E COLOCAÇÃO</t>
  </si>
  <si>
    <t>74194/1</t>
  </si>
  <si>
    <t>ESCADA TIPO MARINHEIRO EM TUBO ACO GALVANIZADO 1 1/2" 5 DEGRAUS</t>
  </si>
  <si>
    <t>GUARDA-CORPO DE AÇO GALVANIZADO DE 1,10M DE ALTURA, MONTANTES TUBULARES DE 1.1/2 ESPAÇADOS DE 1,20M, TRAVESSA SUPERIOR DE 2 , GRADIL FORMADO POR BARRAS CHATAS EM FERRO DE 32X4,8MM, FIXADO COM CHUMBADOR MECÂNICO. AF_04/2019</t>
  </si>
  <si>
    <t>PORTINHOLAS E TAMPAS DE CHAPA DE FERRO</t>
  </si>
  <si>
    <t>73836/1</t>
  </si>
  <si>
    <t>INSTALACAO DE CONJ.MOTO BOMBA HORIZONTAL ATE 10 CV</t>
  </si>
  <si>
    <t xml:space="preserve">UN </t>
  </si>
  <si>
    <t>PINTURA COM TINTA ALQUÍDICA DE FUNDO E ACABAMENTO (ESMALTE SINTÉTICO GRAFITE) APLICADA A ROLO OU PINCEL SOBRE SUPERFÍCIES METÁLICAS (EXCETO PERFIL) EXECUTADO EM OBRA (POR DEMÃO). AF_01/2020</t>
  </si>
  <si>
    <t>Movimento de Terra</t>
  </si>
  <si>
    <t>ESCAVACAO E CARGA EM SOLO, COM PA MECANICA OU ESCAVADEIRA</t>
  </si>
  <si>
    <t>ATERRO DE VALAS E CAVAS DE FUNDACAO, C/ AVALIACAO VISUAL DA COMPACTACAO</t>
  </si>
  <si>
    <t>CARGA MECANICA (MATERIAL EM GERAL), SEM MANUSEIO E ARRUMACAO DO MATERIAL</t>
  </si>
  <si>
    <t>TRANSPORTE EM PERIMETRO URBANO A GRANEL - DISTANCIA ATE 1,0 KM</t>
  </si>
  <si>
    <t>ADICIONAL DE TRANSPORTE EM PERIMETRO URBANO A GRANEL - DISTANCIA SUPERIOR A 1,0 KM</t>
  </si>
  <si>
    <t>M3K</t>
  </si>
  <si>
    <t>DESCARGA DE MATERIAL EM GERAL, A GRANEL, DE CAMINHAO BASCULANTE</t>
  </si>
  <si>
    <t>ESPALHAMENTO DE SOLO EM BOTA FORA</t>
  </si>
  <si>
    <t>Contenção, Escor., Esgot. e Drenagem</t>
  </si>
  <si>
    <t>CIMBRAMENTO DE MADEIRA</t>
  </si>
  <si>
    <t>Fundações e Estruturas</t>
  </si>
  <si>
    <t>LASTRO DE CONCRETO SIMPLES, CONSUMO MINIMO DE CIMENTO 150 KG/M3, INCLUSIVE LANCAMENTMO E ADENSAMENTO</t>
  </si>
  <si>
    <t>FORMA PLANA EM CHAPA DE MADEIRA COMPENSADA PLASTIFICADA, E = 14 MM, P/ ESTRUTURAS</t>
  </si>
  <si>
    <t>DESFORMA DE ESTRUTURAS, QUALQUER ALTURA OU PROFUNDIDADE</t>
  </si>
  <si>
    <t>ARMADURA DE ACO CA 50, FORNECIMENTO E COLOCACAO</t>
  </si>
  <si>
    <t>KG</t>
  </si>
  <si>
    <t>CONCRETO FCK 30 MPA USINADO - FORNECIMENTO, TRANSPORTE, BOMBEAMENTO/LANCAMENTO E ADENSAMENTO</t>
  </si>
  <si>
    <t>Assentamentos</t>
  </si>
  <si>
    <t>SE11000/O0-001</t>
  </si>
  <si>
    <t>SE11000/O0-005</t>
  </si>
  <si>
    <t>SISTEMA DE AERAÇÃO POR AR DÍFUSO, COM UMA GRADE DIVIDIDA EM 04 RAMAIS DE DISTRIBUIÇÃO EM PVC/60 MM, COM DIFUSORES DE BOLHA GROSSA,INCLUSIVE FIXAÇÕES - INSTALAÇÃO</t>
  </si>
  <si>
    <t>MONTAGENS ESPECIAIS EM FERRO FUNDIDO</t>
  </si>
  <si>
    <t>Serviços Diversos</t>
  </si>
  <si>
    <t>PINTURA DE TUBULACOES DE FERRO FUNDIDO</t>
  </si>
  <si>
    <t>MATERIAIS</t>
  </si>
  <si>
    <t>Materiais Fornecimento CONTRATADA</t>
  </si>
  <si>
    <t>SE11000/O0-019</t>
  </si>
  <si>
    <t>ABRACADEIRA, GALVANIZADA/ZINCADA, ROSCA SEM FIM, PARAFUSO INOX, LARGURA FITA *12,6 A *14 MM, D = 3" A 3 3/4"</t>
  </si>
  <si>
    <t>BUCHA DE REDUCAO DE PVC, SOLDAVEL, LONGA, COM 110 X 75 MM, PARA AGUA FRIA PREDIAL</t>
  </si>
  <si>
    <t>CURVA DE PVC 90 GRAUS, SOLDAVEL, 75 MM, PARA AGUA FRIA PREDIAL (NBR 5648) U</t>
  </si>
  <si>
    <t>CURVA DE PVC 90 GRAUS, SOLDAVEL, 110 MM, PARA AGUA FRIA PREDIAL (NBR 5648) U</t>
  </si>
  <si>
    <t>SE11000/O0-022</t>
  </si>
  <si>
    <t>SE11000/O0-023</t>
  </si>
  <si>
    <t>FLANGE LIVRE DE PVC, SOLDÁVEL, DE 110 MM</t>
  </si>
  <si>
    <t>SE11000/O0-021</t>
  </si>
  <si>
    <t>TE SOLDAVEL, PVC, 90 GRAUS, 110 MM, PARA AGUA FRIA PREDIAL (NBR 5648)</t>
  </si>
  <si>
    <t>TUBO PVC, SOLDAVEL, DN 110 MM, AGUA FRIA (NBR-5648)</t>
  </si>
  <si>
    <t>SE11000/O0-012</t>
  </si>
  <si>
    <t>ARRUELA C/ BORRACHA (ABMF), DN 100 MM</t>
  </si>
  <si>
    <t>SE11000/O0-013</t>
  </si>
  <si>
    <t>ARRUELA C/ BORRACHA (ABMF), DN 150 MM</t>
  </si>
  <si>
    <t>SE11000/O0-007</t>
  </si>
  <si>
    <t>SE11000/O0-014</t>
  </si>
  <si>
    <t>SE11000/O0-006</t>
  </si>
  <si>
    <t>SE11000/O0-011</t>
  </si>
  <si>
    <t>SE11000/O0-010</t>
  </si>
  <si>
    <t>SE11000/O0-009</t>
  </si>
  <si>
    <t>PARAFUSO COM PORCA ( PPFIQ ), Ø 16 X 80 MM</t>
  </si>
  <si>
    <t>SE11000/O0-008</t>
  </si>
  <si>
    <t>PARAFUSO COM PORCA ( PPFIQ ), Ø 20 X 90 MMc</t>
  </si>
  <si>
    <t>SE11000/O0-020</t>
  </si>
  <si>
    <t>SE11000/O0-017</t>
  </si>
  <si>
    <t>SE11000/O0-015</t>
  </si>
  <si>
    <t>TE DE F°F°COM FLANGES (TFF10), DN 400 X 400 MM</t>
  </si>
  <si>
    <t>SE11000/O0-016</t>
  </si>
  <si>
    <t>SE11000/O0-032</t>
  </si>
  <si>
    <t>SE11000/O0-031</t>
  </si>
  <si>
    <t>SE11000/O0-027</t>
  </si>
  <si>
    <t>SE11000/O0-035</t>
  </si>
  <si>
    <t>SE11000/O0-030</t>
  </si>
  <si>
    <t>SE11000/O0-033</t>
  </si>
  <si>
    <t>SE11000/O0-002</t>
  </si>
  <si>
    <t>SE11000/O0-034</t>
  </si>
  <si>
    <t>VÁLVULA BORBOLETA DE F°F°, COM FLANGES CONFORME NBR 7675, ACIONAMENTO COM VOLANTE, (VBF10WCV ), DN 100 MM</t>
  </si>
  <si>
    <t>VÁLVULA BORBOLETA DE F°F°, COM FLANGES CONFORME NBR 7675, ACIONAMENTO COM VOLANTE, (VBF10WCV ), DN 150 MM</t>
  </si>
  <si>
    <t>EQUIPAMENTOS</t>
  </si>
  <si>
    <t>Equipamentos Fornecimento CONTRATADA</t>
  </si>
  <si>
    <t>CONJUNTO MOTOBOMBA SUBMERSA, INSTALAÇÃO HORIZONTAL, POTÊNCIA DE 7,5 KW, CONFORME  ESPECIFICAÇÃO TÉCNICA</t>
  </si>
  <si>
    <t>UTR-ETA II - SISTEMA DE DESAGUAMENTO</t>
  </si>
  <si>
    <t>ALVENARIA ELEVACAO E=15CM - BLOCOS DE CONCRETO (40X20X15)CM</t>
  </si>
  <si>
    <t>ALVENARIA ELEVACAO E=20CM - BLOCOS DE CONCRETO (40X20X20)CM</t>
  </si>
  <si>
    <t>CAIXA EM ALVENARIA COM TAMPA DE CONCRETO DIMENSOES INTERNAS (50X50X50)CM</t>
  </si>
  <si>
    <t>COBERTURA - TELHAS DE FIBROCIMENTO PERFIS TRAPEZOIDAIS L=0,40M</t>
  </si>
  <si>
    <t>PORTA COMPLETA EM CHAPA DE AÇO, DE ABRIR, TIPO VENEZIANA, DUAS FOLHAS: (1,55 X 2,45) M - FORNECIMENTO E ASSENTAMENTO</t>
  </si>
  <si>
    <t>PINTURA - LATEX SEM MASSA CORRIDA</t>
  </si>
  <si>
    <t>ASSENTAMENTO DE TUBO DE PVC PARA REDE COLETORA DE ESGOTO DE PAREDE MACIÇA, DN 100 MM, JUNTA ELÁSTICA, INSTALADO EM LOCAL COM NÍVEL BAIXO DE INTERFERÊNCIAS (NÃO INCLUI FORNECIMENTO)</t>
  </si>
  <si>
    <t>ASSENTAMENTO DE TUBO DE PVC PARA REDE COLETORA DE ESGOTO DE PAREDE MACIÇA, DN 150 MM, JUNTA ELÁSTICA, INSTALADO EM LOCAL COM NÍVEL BAIXO DE INTERFERÊNCIAS (NÃO INCLUI FORNECIMENTO)</t>
  </si>
  <si>
    <t>ESCAVACAO MANUAL DE VALAS (SOLO SECO), PROFUNDIDADE ATE 1.50 M</t>
  </si>
  <si>
    <t>FORMA PLANA EM CHAPA DE MADEIRA COMPENSADA PLASTIFICADA, E = 14 MM, P/ PILARES E VIGAS</t>
  </si>
  <si>
    <t>FORMA PLANA EM CHAPA DE MADEIRA COMPENSADA PLASTIFICADA, E = 20 MM, P/ LAJES</t>
  </si>
  <si>
    <t>ARMADURA DE ACO CA 60, FORNECIMENTO E COLOCACAO</t>
  </si>
  <si>
    <t>CONCRETO MAGRO (CONSUMO MÍNIMO DE CIMENTO 150 KG/M3). PREPARO EM BETONEIRA, INCLUSIVE LANCAMENTO E ADENSAMENTO</t>
  </si>
  <si>
    <t>POCO DE VISITA (ALTURA = 1,00 M E BALAO: DIAMETRO = 0,60 M), P COPASA 062/-, EM ANEIS PRE-MOLDADOS DE CONCRETO P COPASA 104/-</t>
  </si>
  <si>
    <t>SE11000/O0-018</t>
  </si>
  <si>
    <t>LINHA DE RECALQUE ÁGUA PARA LAVAGEM DA CENTRÍFUGA CONFORME PROJETO - FORNECIMENTO E INSTALAÇÃO</t>
  </si>
  <si>
    <t>LINHA DE RECALQUE DE POLÍMERO PARA DOSAGEM NO ADENSADOR CONFORME PROJETO - FORNECIMENTO E INSTALAÇÃO</t>
  </si>
  <si>
    <t>MONOVIA EM PERFIL METALICO " I " DE 8" - FORNECIMENTO E INSTALACAO</t>
  </si>
  <si>
    <t>TALHA MECÂNICA COMPACTA, CAPACIDADE DE CARGA DE 3.000 KG, ELEVACAO DE 5,0 M E CARRO TROLEY MECÂNICO - FORNECIMENTO E INSTALAÇÃO</t>
  </si>
  <si>
    <t>CAÇAMBA ESTACIONÁRIA, CAPACIDADE PARA 5 M3, PARA COLETA DO LODO DESIDRATADO, COM DOIS(2) CARRINHOS REBOQUE E TRILHOS DE 9,00 M, CONFORME PROJETO - FORNECIMENTO E COLOCAÇÃO</t>
  </si>
  <si>
    <t>SE11000/O0-036</t>
  </si>
  <si>
    <t>CURVA 90°DE F°F°COM FLANGES (C90°FF10X), DN 100 MM</t>
  </si>
  <si>
    <t>CURVA 90º FOFO ESG.BB JE DN 100</t>
  </si>
  <si>
    <t>SE11000/O0-037</t>
  </si>
  <si>
    <t>SE11000/O0-038</t>
  </si>
  <si>
    <t>SE11000/O0-039</t>
  </si>
  <si>
    <t>SE11000/O0-040</t>
  </si>
  <si>
    <t>TAMPAO FOFO ARTICULADO, CLASSE D400 CARGA MAX 40 T, REDONDO TAMPA *600 MM, REDE PLUVIAL/ESGOTO</t>
  </si>
  <si>
    <t>TUBO PVC SERIE NORMAL, DN 100 MM, PARA ESGOTO PREDIAL (NBR 5688)</t>
  </si>
  <si>
    <t>TUBO PVC SERIE NORMAL, DN 150 MM, PARA ESGOTO PREDIAL (NBR 5688)</t>
  </si>
  <si>
    <t>NÃO EXPORTÁVEL-001</t>
  </si>
  <si>
    <t>SISTEMA DE ADENSAMENTO E DESIDRATAÇÃO (ADENSADOR E REATOR DE FLOCULAÇÃO, CENTRÍFUGA TIPO DECANTER, SISTEMA DE BOMBAS DE PREPARO E DOSAGEM E PAINEL DE CONTROLE),CONFORME ESPECIFICAÇÃO</t>
  </si>
  <si>
    <t>UTR-ETA II - INTERLIGAÇÃO ETA/TANQUES COMPENSAÇÃO</t>
  </si>
  <si>
    <t>ASSENTAMENTO DE TUBO DE PVC PARA REDE COLETORA DE ESGOTO DE PAREDE MACIÇA, DN 400 MM, JUNTA ELÁSTICA, INSTALADO EM LOCAL COM NÍVEL BAIXO DE INTERFERÊNCIAS (NÃO INCLUI FORNECIMENTO)</t>
  </si>
  <si>
    <t>ESCAVACAO MECANICA DE VALAS (SOLO SECO), PROFUNDIDADE ATE 1,50 M</t>
  </si>
  <si>
    <t>Topografia</t>
  </si>
  <si>
    <t>CADASTRO DE REDE DE DISTRIBUICAO DE AGUA (RDA)</t>
  </si>
  <si>
    <t>KM</t>
  </si>
  <si>
    <t>Serviços Específicos</t>
  </si>
  <si>
    <t>LOCAÇÃO DE REDES DE ÁGUA OU DE ESGOTO</t>
  </si>
  <si>
    <t>TUBO PVC DEFOFO PB JEI DN400X6M</t>
  </si>
  <si>
    <t>CABEÇOTE (CAB) - EURO 300/350/400 MM</t>
  </si>
  <si>
    <t>SE11000/O0-024</t>
  </si>
  <si>
    <t>CURVA 90°DE F°F°, COM BOLSAS, ( C90°JGS ), DN 400 MM</t>
  </si>
  <si>
    <t>EXTREMIDADE FOFO BF JE PN10 DN 400</t>
  </si>
  <si>
    <t>SE11000/O0-025</t>
  </si>
  <si>
    <t>SE11000/O0-026</t>
  </si>
  <si>
    <t>UTR-ETA II - LINHA DE RECALQUE</t>
  </si>
  <si>
    <t>ESCAVACAO MANUAL DE VALAS (SOLO SECO), PROFUNDIDADE MAIOR QUE 1 ,50 M ATE 3,00</t>
  </si>
  <si>
    <t>ASSENTAMENTO DE TUBO DE FERRO FUNDIDO PARA REDE DE ÁGUA, DN 100 MM, JUNTA ELÁSTICA, INSTALADO EM LOCAL COM NÍVEL BAIXO DE INTERFERÊNCIAS (NÃO INCLUI FORNECIMENTO). AF_11/2017</t>
  </si>
  <si>
    <t>TUBO FOFO PB EMIN 6,00MM DN 100XCMIN5,5M</t>
  </si>
  <si>
    <t>CURVA 22º30' FOFO BB JE DN 100</t>
  </si>
  <si>
    <t>CURVA 90º FOFO BB JE DN 100</t>
  </si>
  <si>
    <t>UTR-ETA II - ESGOTAMENTO DO ADENSADOR E CENTRIFUGA</t>
  </si>
  <si>
    <t>ASSENTAMENTO DE TUBO DE PVC PARA REDE COLETORA DE ESGOTO DE PAREDE MACIÇA, DN 150 MMM, JUNTA ELÁSTICA, INSTALADO EM LOCAL COM NÍVEL BAIXO DE INTERFERÊNCIAS (NÃO INCLUI FORNECIMENTO)</t>
  </si>
  <si>
    <t>ESCAVACAO MANUAL DE VALAS (SOLO SECO), PROFUNDIDADE MAIOR QUE 1 ,50 M ATE 3,00 M</t>
  </si>
  <si>
    <t>ESCAVACAO MECANICA DE VALAS (SOLO SECO), PROFUNDIDADE MAIOR QUE 1,50 M ATE 4,00 M</t>
  </si>
  <si>
    <t>ACERTO E VERIFICACAO DO NIVELAMENTO DE FUNDO DE VALAS</t>
  </si>
  <si>
    <t>ESCORAMENTO DE VALA, TIPO PONTALETEAMENTO, COM PROFUNDIDADE DE 1,5 A 3,0 M, LARGURA MENOR QUE 1,5 M. AF_08/2020</t>
  </si>
  <si>
    <t>POCO DE VISITA (ALTURA = 1,00 M E BALAO: DIAMETRO = 0,60 M), P COPASA 062/-, EM ANEIS PRE- UM MOLDADOS DE CONCRETO P COPASA 104/</t>
  </si>
  <si>
    <t>ADICIONAL DE PRECO P/ ACRESCIMO NA ALTURA DE POCO DE VISITA EM ANEIS PRE-MOLDADOS DE CONCRETO (BALAO: DIAMETRO = 0,60 M)</t>
  </si>
  <si>
    <t>TUBO COLETOR DE ESGOTO, PVC, JEI, DN 150 MM (NBR 7362)</t>
  </si>
  <si>
    <t xml:space="preserve">M    </t>
  </si>
  <si>
    <t>SE11000/O0-029</t>
  </si>
  <si>
    <t>SE11000/O0-028</t>
  </si>
  <si>
    <t>N° Item</t>
  </si>
  <si>
    <t>Cód. Produto</t>
  </si>
  <si>
    <t>Descrição Produto</t>
  </si>
  <si>
    <t>Unidade</t>
  </si>
  <si>
    <t>Quantidade</t>
  </si>
  <si>
    <t>ALLEGRINI GRADES</t>
  </si>
  <si>
    <t xml:space="preserve">Só Portas e Janelas </t>
  </si>
  <si>
    <t>Parana Steel</t>
  </si>
  <si>
    <t>RUBBER PLASTIC</t>
  </si>
  <si>
    <t>Imake</t>
  </si>
  <si>
    <t>Mangueflex</t>
  </si>
  <si>
    <t>Dax</t>
  </si>
  <si>
    <t xml:space="preserve">Molyplast </t>
  </si>
  <si>
    <t>Ilitalia</t>
  </si>
  <si>
    <t>Muito</t>
  </si>
  <si>
    <t>Mundial</t>
  </si>
  <si>
    <t>Conecões Catarinense</t>
  </si>
  <si>
    <t xml:space="preserve">KING TALHAS </t>
  </si>
  <si>
    <t xml:space="preserve">RM FERRAMENTAS </t>
  </si>
  <si>
    <t>PP Pumping e Plumbing</t>
  </si>
  <si>
    <t>VIGO VALVULAS</t>
  </si>
  <si>
    <t>AQUA PLASTIC</t>
  </si>
  <si>
    <t xml:space="preserve">JV TUBOS E ACADEMICOS LTDA </t>
  </si>
  <si>
    <t>AC CAETANO</t>
  </si>
  <si>
    <t>Caetano</t>
  </si>
  <si>
    <t xml:space="preserve">Cia da Borracha </t>
  </si>
  <si>
    <t>estruturas do Vale</t>
  </si>
  <si>
    <t>MC Produtos</t>
  </si>
  <si>
    <t>LCB Saneamento LTDA.</t>
  </si>
  <si>
    <t xml:space="preserve">Tresmacol </t>
  </si>
  <si>
    <t>Ferpam</t>
  </si>
  <si>
    <t>Aerodinâmica</t>
  </si>
  <si>
    <t>Am1 Negocios e Servios LTDA</t>
  </si>
  <si>
    <t>Sanecon Comercio de Tubos e Conexoes LTDA</t>
  </si>
  <si>
    <t>Salvati Export Pipes Tubos e Conexoes LTDA</t>
  </si>
  <si>
    <t>Tubcon Tubos e conexoes, Distribuicao e Servicos LTDA</t>
  </si>
  <si>
    <t>Star Fortes Comercio, Industria e Apoio Administrativo LTDA</t>
  </si>
  <si>
    <t>Hidraulica Sao Paulo Comercio de Materiais de Construcao LTDA</t>
  </si>
  <si>
    <t xml:space="preserve">PB Representaçoes </t>
  </si>
  <si>
    <t xml:space="preserve">Policaçambas </t>
  </si>
  <si>
    <t xml:space="preserve">Mirassol implementos </t>
  </si>
  <si>
    <t xml:space="preserve">PAMCORE </t>
  </si>
  <si>
    <t>COMERCIAL LANEL</t>
  </si>
  <si>
    <t>Construmaq</t>
  </si>
  <si>
    <t>Media</t>
  </si>
  <si>
    <t>Mediana</t>
  </si>
  <si>
    <t xml:space="preserve">ATX </t>
  </si>
  <si>
    <t>GS ESTRUTURA METÁLICAS</t>
  </si>
  <si>
    <t>SAN</t>
  </si>
  <si>
    <t>ESQUADRI FLEX</t>
  </si>
  <si>
    <t>CIA DO ALUMINIO</t>
  </si>
  <si>
    <t xml:space="preserve">PORTO </t>
  </si>
  <si>
    <t xml:space="preserve">NETZSCH </t>
  </si>
  <si>
    <t>MADS</t>
  </si>
  <si>
    <t>MANGLOG</t>
  </si>
  <si>
    <t xml:space="preserve">GARDEN </t>
  </si>
  <si>
    <t>CONEXÃO PEÇAS</t>
  </si>
  <si>
    <t xml:space="preserve">PONTO DO ENCANADOR </t>
  </si>
  <si>
    <t>SANEFLUI</t>
  </si>
  <si>
    <t>MESTREHIDRO</t>
  </si>
  <si>
    <t xml:space="preserve">bilcom </t>
  </si>
  <si>
    <t>VIA ANEAMENTO</t>
  </si>
  <si>
    <t>911 emergencia</t>
  </si>
  <si>
    <t>TRNSBOR</t>
  </si>
  <si>
    <t>OLIPLAS</t>
  </si>
  <si>
    <t>TOP HIDRAULIC</t>
  </si>
  <si>
    <t>REI DAS MANGUEIRAS</t>
  </si>
  <si>
    <t>COREMMA</t>
  </si>
  <si>
    <t>MARERCON</t>
  </si>
  <si>
    <t xml:space="preserve">PHELPS </t>
  </si>
  <si>
    <t xml:space="preserve">BORTÔ </t>
  </si>
  <si>
    <t xml:space="preserve"> HB</t>
  </si>
  <si>
    <t xml:space="preserve">SHIVA </t>
  </si>
  <si>
    <t xml:space="preserve"> ARRUELA C/ BORRACHA (ABMF), DN 150 MM      </t>
  </si>
  <si>
    <t xml:space="preserve">CABEÇOTE (CAB) - EURO 300/350/400 MM              </t>
  </si>
  <si>
    <t xml:space="preserve"> </t>
  </si>
  <si>
    <t>UM</t>
  </si>
  <si>
    <t xml:space="preserve">LUVA DE F°F°, COM BOLSAS, (LJGS), DN 100   </t>
  </si>
  <si>
    <t>MANGUEIRA DE PVC FLEXÍVEL, Ø 1.1/4" -  4 METROS</t>
  </si>
  <si>
    <t xml:space="preserve">MANGUEIRA DE PVC FLEXÍVEL, Ø 1.1/4"- 4 METROS </t>
  </si>
  <si>
    <t>MANGUEIRA DE PVC FLEXÍVEL, Ø 1/2"-  2 METROS</t>
  </si>
  <si>
    <t xml:space="preserve">MANGUEIRA DE PVC FLEXÍVEL, Ø 3/4" 2 METROS </t>
  </si>
  <si>
    <t>MANGUEIRA DE PVC FLEXÍVEL, REF. Ø 2.1/2 -1 METRO</t>
  </si>
  <si>
    <t>VALIDADE DA PROPOSTA: 60 DIAS.</t>
  </si>
  <si>
    <t>VALOR GLOBAL</t>
  </si>
  <si>
    <t>FRETE  CIF</t>
  </si>
  <si>
    <t>DECLARO para os devidos fins legais, que nos preços acima propostos estão incluídos todos  os impostos, taxas e encargos devidos, bem como quaisquer outras despesas diretas e indiretas incidentes na execução do obeto desta roposta</t>
  </si>
  <si>
    <t>Local e Data</t>
  </si>
  <si>
    <t>Atenciosamente e grato;</t>
  </si>
  <si>
    <t>Assinatura do responsável pela empresa ou preposto</t>
  </si>
  <si>
    <t>Guilherme Belineli</t>
  </si>
  <si>
    <t>Nome completo e qualificação</t>
  </si>
  <si>
    <t>Seção de Compras</t>
  </si>
  <si>
    <t>Função (proprietário, sócio-gerente, diretor, etc)</t>
  </si>
  <si>
    <t>35-3265-9506.</t>
  </si>
  <si>
    <t>CPF e RG</t>
  </si>
  <si>
    <t>e-mail: compras1@saaetpo.mg.gov.br</t>
  </si>
  <si>
    <t xml:space="preserve">                                   000942 - TRÊS PONTAS/MG-S.A.A.- UTR ETA II - PEP: SE11000/O0</t>
  </si>
  <si>
    <t xml:space="preserve">                                   Localidade: TRÊS PONTAS - Base de Dados: DIBH0625 - SINAPI 1224 - Belo Horizonte - DESONERADA</t>
  </si>
  <si>
    <t>ESCORAMENTO DE VALA, TIPO PONTALETEAMENTO, COM PROFUNDIDADE DE 0 A 1,5 M, LARGURA MENOR QUE 1,5 M. AF_08/2020</t>
  </si>
  <si>
    <t>ELABORAÇÃO DE PROJETO EXECUTIVO COMPLEMENTAR, DESTINADO A AJUSTES  NECESSÁRIOS DURANTE A OBRA, ELÉTRICO E ESTRUTURAL EM FORMATO A1</t>
  </si>
  <si>
    <t>PROJETO ELETRICO - DETALHAMENTOS COMPLEMENTARES, DIAGRAMAS TRIFILARES, DIAGRAMAS DE COMANDO E DETALHES DE INSTALACAO</t>
  </si>
  <si>
    <t>65003736</t>
  </si>
  <si>
    <t>PROJETO ELETRICO DIAGRAMAS UNIFILARES, DISTRIBUICAO DE CIRCUITO DE FORÇA E CONTROLE, REDE DE DUTOS, PADRAO DE ENTRADA EM BAIXA TENSAO, MEMORIA DE CALCULO, DESCRITIVO</t>
  </si>
  <si>
    <t>65002795</t>
  </si>
  <si>
    <t>PROJETO ESTRUTURAL DE CONCRETO ARMADO - FORMATO A1.</t>
  </si>
  <si>
    <t>ESCAVACAO MANUAL EM SOLO, PROFUNDIDADE ATE 1,50 M</t>
  </si>
  <si>
    <t>CRONOGRAMA FÍSICO FINANCEIRO</t>
  </si>
  <si>
    <t>TRÊS PONTAS - MG</t>
  </si>
  <si>
    <t>ITEM</t>
  </si>
  <si>
    <t>DISCRIMINAÇÃO</t>
  </si>
  <si>
    <t>% DO ITEM</t>
  </si>
  <si>
    <t>VALOR (R$)</t>
  </si>
  <si>
    <t>1 MÊS</t>
  </si>
  <si>
    <t>2 MÊS</t>
  </si>
  <si>
    <t>3 MÊS</t>
  </si>
  <si>
    <t>4 MÊS</t>
  </si>
  <si>
    <t>5 MÊS</t>
  </si>
  <si>
    <t>6 MÊS</t>
  </si>
  <si>
    <t>7 MÊS</t>
  </si>
  <si>
    <t>8 MÊS</t>
  </si>
  <si>
    <t>9 MÊS</t>
  </si>
  <si>
    <t>10 MÊS</t>
  </si>
  <si>
    <t>11 MÊS</t>
  </si>
  <si>
    <t>12 MÊS</t>
  </si>
  <si>
    <t>TOTAL  DESEMBOLSO MENSAL</t>
  </si>
  <si>
    <t>DESEMBOLSO ACUMULADO</t>
  </si>
  <si>
    <t>%  MENSAL</t>
  </si>
  <si>
    <t>% MENSAL ACUMULADA</t>
  </si>
  <si>
    <t>UTR ETA II</t>
  </si>
  <si>
    <t>1.1</t>
  </si>
  <si>
    <t>1.2</t>
  </si>
  <si>
    <t>1.3</t>
  </si>
  <si>
    <t>1.4</t>
  </si>
  <si>
    <t>1.5</t>
  </si>
  <si>
    <t>Serviços Específicos / Preliminares</t>
  </si>
  <si>
    <t>Contenção, Escor., Esgot. e Drenagem / Fundações e Estruturas</t>
  </si>
  <si>
    <t>Construção Civil / Serviços Diversos</t>
  </si>
  <si>
    <t>2.1</t>
  </si>
  <si>
    <t>2.2</t>
  </si>
  <si>
    <t>2.3</t>
  </si>
  <si>
    <t>2.4</t>
  </si>
  <si>
    <t>2.5</t>
  </si>
  <si>
    <t>2.6</t>
  </si>
  <si>
    <t>Topografia / Serviços Específicos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</si>
  <si>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</si>
  <si>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</si>
  <si>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</si>
  <si>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</si>
  <si>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</si>
  <si>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</si>
  <si>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</si>
  <si>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</si>
  <si>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</si>
  <si>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5.2</t>
  </si>
  <si>
    <t>5.3</t>
  </si>
  <si>
    <t>5.4</t>
  </si>
  <si>
    <t>Observações:</t>
  </si>
  <si>
    <t>1 )</t>
  </si>
  <si>
    <t>Os materiais serão medidos conforme o seu assentamento, e seus valores estão inclusos no item assentamento.</t>
  </si>
  <si>
    <t>4.5</t>
  </si>
  <si>
    <t>12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</si>
</sst>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R$&quot;\ #,##0;[Red]\-&quot;R$&quot;\ #,##0"/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00"/>
    <numFmt numFmtId="165" formatCode="0000"/>
    <numFmt numFmtId="166" formatCode="#,###,###,###,##0.000"/>
    <numFmt numFmtId="167" formatCode="#,###,###,###,##0.00"/>
    <numFmt numFmtId="168" formatCode="#,###,###,###,##0"/>
    <numFmt numFmtId="169" formatCode="&quot;R$&quot;\ #,##0.00"/>
    <numFmt numFmtId="170" formatCode="#,###,###,###,##0.0"/>
    <numFmt numFmtId="171" formatCode="#,###,###,###,##0.0000"/>
    <numFmt numFmtId="172" formatCode="#,##0.000"/>
    <numFmt numFmtId="173" formatCode="_(* #,##0.00_);_(* \(#,##0.00\);_(* &quot;-&quot;??_);_(@_)"/>
    <numFmt numFmtId="174" formatCode="#,##0.00\ ;&quot; (&quot;#,##0.00\);&quot; -&quot;#\ ;@\ "/>
    <numFmt numFmtId="175" formatCode="_(&quot;R$ &quot;* #,##0.00_);_(&quot;R$ &quot;* \(#,##0.00\);_(&quot;R$ &quot;* &quot;-&quot;??_);_(@_)"/>
    <numFmt numFmtId="176" formatCode="0.0%"/>
  </numFmts>
  <fonts count="50">
    <font>
      <sz val="10"/>
      <color rgb="FF000000"/>
      <name val="Times New Roman"/>
      <charset val="204"/>
    </font>
    <font>
      <sz val="7"/>
      <name val="Arial MT"/>
    </font>
    <font>
      <sz val="9"/>
      <color rgb="FF00007F"/>
      <name val="Arial mt"/>
    </font>
    <font>
      <sz val="8"/>
      <color rgb="FF00007F"/>
      <name val="Arial mt"/>
    </font>
    <font>
      <b/>
      <sz val="8"/>
      <name val="Arial MT"/>
    </font>
    <font>
      <sz val="8"/>
      <color rgb="FF000000"/>
      <name val="Arial MT"/>
    </font>
    <font>
      <b/>
      <sz val="8"/>
      <color rgb="FF000000"/>
      <name val="Arial MT"/>
    </font>
    <font>
      <sz val="10"/>
      <color rgb="FF000000"/>
      <name val="Arial MT"/>
    </font>
    <font>
      <b/>
      <sz val="10"/>
      <name val="Arial"/>
      <family val="2"/>
    </font>
    <font>
      <b/>
      <sz val="10"/>
      <color rgb="FF000000"/>
      <name val="Arial MT"/>
    </font>
    <font>
      <b/>
      <sz val="10"/>
      <name val="Arial MT"/>
    </font>
    <font>
      <b/>
      <sz val="7"/>
      <name val="Arial MT"/>
    </font>
    <font>
      <b/>
      <sz val="7"/>
      <color rgb="FF000000"/>
      <name val="Arial MT"/>
    </font>
    <font>
      <sz val="7"/>
      <color rgb="FF000000"/>
      <name val="Arial MT"/>
    </font>
    <font>
      <b/>
      <sz val="9"/>
      <color rgb="FF000000"/>
      <name val="Arial MT"/>
    </font>
    <font>
      <sz val="10"/>
      <name val="Arial"/>
      <family val="2"/>
    </font>
    <font>
      <sz val="10"/>
      <color indexed="9"/>
      <name val="Arial"/>
      <family val="2"/>
    </font>
    <font>
      <b/>
      <sz val="9"/>
      <color indexed="8"/>
      <name val="Arial"/>
      <family val="2"/>
    </font>
    <font>
      <sz val="9"/>
      <color indexed="9"/>
      <name val="Arial"/>
      <family val="2"/>
    </font>
    <font>
      <sz val="9"/>
      <color indexed="8"/>
      <name val="Arial"/>
      <family val="2"/>
    </font>
    <font>
      <sz val="9"/>
      <color indexed="18"/>
      <name val="Arial"/>
      <family val="2"/>
    </font>
    <font>
      <sz val="9"/>
      <color indexed="17"/>
      <name val="Arial"/>
      <family val="2"/>
    </font>
    <font>
      <sz val="9"/>
      <color indexed="16"/>
      <name val="Arial"/>
      <family val="2"/>
    </font>
    <font>
      <sz val="10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rgb="FF000000"/>
      <name val="Times New Roman"/>
      <family val="1"/>
    </font>
    <font>
      <b/>
      <sz val="16"/>
      <name val="Arial"/>
      <family val="2"/>
    </font>
    <font>
      <sz val="8"/>
      <color theme="0"/>
      <name val="Arial"/>
      <family val="2"/>
    </font>
    <font>
      <sz val="12"/>
      <color theme="0"/>
      <name val="Arial"/>
      <family val="2"/>
    </font>
    <font>
      <b/>
      <sz val="10"/>
      <color indexed="8"/>
      <name val="Arial"/>
      <family val="2"/>
    </font>
    <font>
      <sz val="10"/>
      <color theme="0"/>
      <name val="Arial"/>
      <family val="2"/>
    </font>
    <font>
      <sz val="11"/>
      <color indexed="8"/>
      <name val="Calibri"/>
      <family val="2"/>
    </font>
    <font>
      <b/>
      <sz val="8"/>
      <name val="Verdana"/>
      <family val="2"/>
    </font>
    <font>
      <b/>
      <sz val="8"/>
      <color indexed="8"/>
      <name val="Verdana"/>
      <family val="2"/>
    </font>
    <font>
      <sz val="11"/>
      <color rgb="FF000000"/>
      <name val="Calibri"/>
      <family val="2"/>
      <scheme val="minor"/>
    </font>
    <font>
      <sz val="8"/>
      <name val="Verdana"/>
      <family val="2"/>
    </font>
    <font>
      <sz val="8"/>
      <color indexed="8"/>
      <name val="Verdana"/>
      <family val="2"/>
    </font>
    <font>
      <sz val="8"/>
      <color indexed="10"/>
      <name val="Verdana"/>
      <family val="2"/>
    </font>
    <font>
      <sz val="8"/>
      <color indexed="10"/>
      <name val="Arial"/>
      <family val="2"/>
    </font>
    <font>
      <sz val="10"/>
      <name val="Verdana"/>
      <family val="2"/>
    </font>
    <font>
      <sz val="10"/>
      <color indexed="10"/>
      <name val="Verdana"/>
      <family val="2"/>
    </font>
    <font>
      <sz val="10"/>
      <color theme="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5" fillId="0" borderId="0"/>
    <xf numFmtId="0" fontId="15" fillId="0" borderId="0"/>
    <xf numFmtId="0" fontId="23" fillId="0" borderId="0">
      <alignment vertical="center"/>
    </xf>
    <xf numFmtId="44" fontId="33" fillId="0" borderId="0" applyFont="0" applyFill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42" fillId="0" borderId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9" fontId="39" fillId="0" borderId="0" applyFont="0" applyFill="0" applyBorder="0" applyAlignment="0" applyProtection="0"/>
  </cellStyleXfs>
  <cellXfs count="26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center" vertical="top" wrapText="1"/>
    </xf>
    <xf numFmtId="2" fontId="12" fillId="2" borderId="0" xfId="0" applyNumberFormat="1" applyFont="1" applyFill="1" applyBorder="1" applyAlignment="1">
      <alignment horizontal="center" vertical="top" shrinkToFit="1"/>
    </xf>
    <xf numFmtId="3" fontId="13" fillId="0" borderId="0" xfId="0" applyNumberFormat="1" applyFont="1" applyFill="1" applyBorder="1" applyAlignment="1">
      <alignment horizontal="left" vertical="top" shrinkToFit="1"/>
    </xf>
    <xf numFmtId="164" fontId="13" fillId="0" borderId="0" xfId="0" applyNumberFormat="1" applyFont="1" applyFill="1" applyBorder="1" applyAlignment="1">
      <alignment horizontal="left" vertical="top" shrinkToFit="1"/>
    </xf>
    <xf numFmtId="2" fontId="13" fillId="0" borderId="0" xfId="0" applyNumberFormat="1" applyFont="1" applyFill="1" applyBorder="1" applyAlignment="1">
      <alignment horizontal="center" vertical="top" shrinkToFit="1"/>
    </xf>
    <xf numFmtId="2" fontId="13" fillId="0" borderId="0" xfId="0" applyNumberFormat="1" applyFont="1" applyFill="1" applyBorder="1" applyAlignment="1">
      <alignment horizontal="right" vertical="top" shrinkToFit="1"/>
    </xf>
    <xf numFmtId="2" fontId="12" fillId="2" borderId="0" xfId="0" applyNumberFormat="1" applyFont="1" applyFill="1" applyBorder="1" applyAlignment="1">
      <alignment horizontal="left" vertical="top" shrinkToFit="1"/>
    </xf>
    <xf numFmtId="2" fontId="12" fillId="2" borderId="0" xfId="0" applyNumberFormat="1" applyFont="1" applyFill="1" applyBorder="1" applyAlignment="1">
      <alignment horizontal="right" vertical="top" shrinkToFit="1"/>
    </xf>
    <xf numFmtId="1" fontId="13" fillId="0" borderId="0" xfId="0" applyNumberFormat="1" applyFont="1" applyFill="1" applyBorder="1" applyAlignment="1">
      <alignment horizontal="left" vertical="top" shrinkToFit="1"/>
    </xf>
    <xf numFmtId="165" fontId="13" fillId="0" borderId="0" xfId="0" applyNumberFormat="1" applyFont="1" applyFill="1" applyBorder="1" applyAlignment="1">
      <alignment horizontal="left" vertical="top" shrinkToFit="1"/>
    </xf>
    <xf numFmtId="1" fontId="13" fillId="0" borderId="0" xfId="0" applyNumberFormat="1" applyFont="1" applyFill="1" applyBorder="1" applyAlignment="1">
      <alignment horizontal="left" vertical="center" shrinkToFit="1"/>
    </xf>
    <xf numFmtId="164" fontId="13" fillId="0" borderId="0" xfId="0" applyNumberFormat="1" applyFont="1" applyFill="1" applyBorder="1" applyAlignment="1">
      <alignment horizontal="left" vertical="center" shrinkToFit="1"/>
    </xf>
    <xf numFmtId="2" fontId="13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2" fontId="12" fillId="2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center"/>
    </xf>
    <xf numFmtId="0" fontId="15" fillId="0" borderId="0" xfId="1"/>
    <xf numFmtId="0" fontId="16" fillId="4" borderId="0" xfId="1" applyFont="1" applyFill="1" applyAlignment="1">
      <alignment horizontal="right"/>
    </xf>
    <xf numFmtId="166" fontId="16" fillId="4" borderId="0" xfId="1" applyNumberFormat="1" applyFont="1" applyFill="1" applyAlignment="1">
      <alignment horizontal="right"/>
    </xf>
    <xf numFmtId="0" fontId="16" fillId="4" borderId="0" xfId="1" applyFont="1" applyFill="1" applyAlignment="1">
      <alignment horizontal="center"/>
    </xf>
    <xf numFmtId="167" fontId="16" fillId="4" borderId="0" xfId="1" applyNumberFormat="1" applyFont="1" applyFill="1" applyAlignment="1">
      <alignment horizontal="right"/>
    </xf>
    <xf numFmtId="0" fontId="17" fillId="5" borderId="0" xfId="1" applyFont="1" applyFill="1" applyAlignment="1">
      <alignment horizontal="right"/>
    </xf>
    <xf numFmtId="0" fontId="17" fillId="5" borderId="0" xfId="1" applyFont="1" applyFill="1" applyAlignment="1">
      <alignment horizontal="left"/>
    </xf>
    <xf numFmtId="0" fontId="17" fillId="5" borderId="0" xfId="1" applyFont="1" applyFill="1" applyAlignment="1">
      <alignment horizontal="center"/>
    </xf>
    <xf numFmtId="166" fontId="17" fillId="5" borderId="0" xfId="1" applyNumberFormat="1" applyFont="1" applyFill="1" applyAlignment="1">
      <alignment horizontal="right"/>
    </xf>
    <xf numFmtId="167" fontId="17" fillId="5" borderId="0" xfId="1" applyNumberFormat="1" applyFont="1" applyFill="1" applyAlignment="1">
      <alignment horizontal="right"/>
    </xf>
    <xf numFmtId="166" fontId="17" fillId="5" borderId="0" xfId="2" applyNumberFormat="1" applyFont="1" applyFill="1" applyAlignment="1">
      <alignment horizontal="right"/>
    </xf>
    <xf numFmtId="0" fontId="17" fillId="6" borderId="0" xfId="1" applyFont="1" applyFill="1" applyAlignment="1">
      <alignment horizontal="right"/>
    </xf>
    <xf numFmtId="0" fontId="17" fillId="6" borderId="0" xfId="1" applyFont="1" applyFill="1" applyAlignment="1">
      <alignment horizontal="left"/>
    </xf>
    <xf numFmtId="0" fontId="17" fillId="6" borderId="0" xfId="1" applyFont="1" applyFill="1" applyAlignment="1">
      <alignment horizontal="center"/>
    </xf>
    <xf numFmtId="166" fontId="17" fillId="6" borderId="0" xfId="1" applyNumberFormat="1" applyFont="1" applyFill="1" applyAlignment="1">
      <alignment horizontal="right"/>
    </xf>
    <xf numFmtId="167" fontId="17" fillId="6" borderId="0" xfId="1" applyNumberFormat="1" applyFont="1" applyFill="1" applyAlignment="1">
      <alignment horizontal="right"/>
    </xf>
    <xf numFmtId="4" fontId="15" fillId="0" borderId="0" xfId="1" applyNumberFormat="1"/>
    <xf numFmtId="0" fontId="18" fillId="7" borderId="0" xfId="1" applyFont="1" applyFill="1" applyAlignment="1">
      <alignment horizontal="right"/>
    </xf>
    <xf numFmtId="0" fontId="18" fillId="7" borderId="0" xfId="1" applyFont="1" applyFill="1" applyAlignment="1">
      <alignment horizontal="left"/>
    </xf>
    <xf numFmtId="0" fontId="18" fillId="7" borderId="0" xfId="1" applyFont="1" applyFill="1" applyAlignment="1">
      <alignment horizontal="center"/>
    </xf>
    <xf numFmtId="166" fontId="18" fillId="7" borderId="0" xfId="1" applyNumberFormat="1" applyFont="1" applyFill="1" applyAlignment="1">
      <alignment horizontal="right"/>
    </xf>
    <xf numFmtId="167" fontId="18" fillId="7" borderId="0" xfId="1" applyNumberFormat="1" applyFont="1" applyFill="1" applyAlignment="1">
      <alignment horizontal="right"/>
    </xf>
    <xf numFmtId="0" fontId="19" fillId="8" borderId="0" xfId="1" applyFont="1" applyFill="1" applyAlignment="1">
      <alignment horizontal="right"/>
    </xf>
    <xf numFmtId="0" fontId="19" fillId="8" borderId="0" xfId="1" applyFont="1" applyFill="1" applyAlignment="1">
      <alignment horizontal="left"/>
    </xf>
    <xf numFmtId="0" fontId="19" fillId="8" borderId="0" xfId="1" applyFont="1" applyFill="1" applyAlignment="1">
      <alignment horizontal="center"/>
    </xf>
    <xf numFmtId="166" fontId="19" fillId="8" borderId="0" xfId="1" applyNumberFormat="1" applyFont="1" applyFill="1" applyAlignment="1">
      <alignment horizontal="right"/>
    </xf>
    <xf numFmtId="167" fontId="19" fillId="8" borderId="0" xfId="1" applyNumberFormat="1" applyFont="1" applyFill="1" applyAlignment="1">
      <alignment horizontal="right"/>
    </xf>
    <xf numFmtId="0" fontId="20" fillId="0" borderId="0" xfId="1" applyFont="1" applyAlignment="1">
      <alignment horizontal="right"/>
    </xf>
    <xf numFmtId="0" fontId="20" fillId="0" borderId="0" xfId="1" applyFont="1" applyAlignment="1">
      <alignment horizontal="left"/>
    </xf>
    <xf numFmtId="0" fontId="20" fillId="0" borderId="0" xfId="1" applyFont="1" applyAlignment="1">
      <alignment horizontal="center"/>
    </xf>
    <xf numFmtId="166" fontId="20" fillId="0" borderId="0" xfId="1" applyNumberFormat="1" applyFont="1" applyAlignment="1">
      <alignment horizontal="right"/>
    </xf>
    <xf numFmtId="167" fontId="20" fillId="0" borderId="0" xfId="1" applyNumberFormat="1" applyFont="1" applyFill="1" applyAlignment="1">
      <alignment horizontal="right"/>
    </xf>
    <xf numFmtId="167" fontId="20" fillId="0" borderId="0" xfId="1" applyNumberFormat="1" applyFont="1" applyAlignment="1">
      <alignment horizontal="right"/>
    </xf>
    <xf numFmtId="168" fontId="21" fillId="0" borderId="0" xfId="1" applyNumberFormat="1" applyFont="1" applyAlignment="1">
      <alignment horizontal="right"/>
    </xf>
    <xf numFmtId="0" fontId="21" fillId="0" borderId="0" xfId="1" applyFont="1" applyAlignment="1">
      <alignment horizontal="right"/>
    </xf>
    <xf numFmtId="0" fontId="21" fillId="0" borderId="0" xfId="1" applyFont="1" applyAlignment="1">
      <alignment horizontal="left"/>
    </xf>
    <xf numFmtId="0" fontId="21" fillId="0" borderId="0" xfId="1" applyFont="1" applyAlignment="1">
      <alignment horizontal="center"/>
    </xf>
    <xf numFmtId="166" fontId="21" fillId="0" borderId="0" xfId="1" applyNumberFormat="1" applyFont="1" applyAlignment="1">
      <alignment horizontal="right"/>
    </xf>
    <xf numFmtId="167" fontId="21" fillId="0" borderId="0" xfId="1" applyNumberFormat="1" applyFont="1" applyFill="1" applyAlignment="1">
      <alignment horizontal="right"/>
    </xf>
    <xf numFmtId="167" fontId="21" fillId="0" borderId="0" xfId="1" applyNumberFormat="1" applyFont="1" applyAlignment="1">
      <alignment horizontal="right"/>
    </xf>
    <xf numFmtId="0" fontId="21" fillId="0" borderId="0" xfId="1" applyFont="1" applyAlignment="1">
      <alignment horizontal="left" wrapText="1"/>
    </xf>
    <xf numFmtId="0" fontId="22" fillId="0" borderId="0" xfId="1" applyFont="1" applyAlignment="1">
      <alignment horizontal="right" wrapText="1"/>
    </xf>
    <xf numFmtId="0" fontId="22" fillId="0" borderId="0" xfId="1" applyFont="1" applyFill="1" applyAlignment="1">
      <alignment horizontal="right" wrapText="1"/>
    </xf>
    <xf numFmtId="0" fontId="22" fillId="0" borderId="0" xfId="1" applyFont="1" applyAlignment="1">
      <alignment horizontal="left" wrapText="1"/>
    </xf>
    <xf numFmtId="0" fontId="22" fillId="0" borderId="0" xfId="1" applyFont="1" applyAlignment="1">
      <alignment horizontal="center" wrapText="1"/>
    </xf>
    <xf numFmtId="166" fontId="22" fillId="0" borderId="0" xfId="1" applyNumberFormat="1" applyFont="1" applyAlignment="1">
      <alignment horizontal="right" wrapText="1"/>
    </xf>
    <xf numFmtId="167" fontId="22" fillId="0" borderId="0" xfId="1" applyNumberFormat="1" applyFont="1" applyFill="1" applyAlignment="1">
      <alignment horizontal="right" wrapText="1"/>
    </xf>
    <xf numFmtId="167" fontId="22" fillId="0" borderId="0" xfId="1" applyNumberFormat="1" applyFont="1" applyAlignment="1">
      <alignment horizontal="right" wrapText="1"/>
    </xf>
    <xf numFmtId="0" fontId="15" fillId="0" borderId="0" xfId="1" applyAlignment="1">
      <alignment wrapText="1"/>
    </xf>
    <xf numFmtId="0" fontId="20" fillId="0" borderId="0" xfId="1" applyFont="1" applyAlignment="1">
      <alignment horizontal="left" wrapText="1"/>
    </xf>
    <xf numFmtId="0" fontId="20" fillId="0" borderId="0" xfId="1" applyFont="1" applyFill="1" applyAlignment="1">
      <alignment horizontal="right"/>
    </xf>
    <xf numFmtId="0" fontId="20" fillId="0" borderId="0" xfId="1" applyFont="1" applyFill="1" applyAlignment="1">
      <alignment horizontal="left" wrapText="1"/>
    </xf>
    <xf numFmtId="0" fontId="20" fillId="0" borderId="0" xfId="1" applyFont="1" applyFill="1" applyAlignment="1">
      <alignment horizontal="center"/>
    </xf>
    <xf numFmtId="166" fontId="20" fillId="0" borderId="0" xfId="1" applyNumberFormat="1" applyFont="1" applyFill="1" applyAlignment="1">
      <alignment horizontal="right"/>
    </xf>
    <xf numFmtId="0" fontId="15" fillId="0" borderId="0" xfId="1" applyFill="1"/>
    <xf numFmtId="0" fontId="20" fillId="0" borderId="0" xfId="1" applyFont="1" applyFill="1" applyAlignment="1">
      <alignment horizontal="left"/>
    </xf>
    <xf numFmtId="167" fontId="15" fillId="0" borderId="0" xfId="1" applyNumberFormat="1" applyFill="1"/>
    <xf numFmtId="0" fontId="24" fillId="9" borderId="2" xfId="3" applyFont="1" applyFill="1" applyBorder="1" applyAlignment="1">
      <alignment horizontal="center" vertical="center" wrapText="1"/>
    </xf>
    <xf numFmtId="0" fontId="23" fillId="0" borderId="0" xfId="3">
      <alignment vertical="center"/>
    </xf>
    <xf numFmtId="0" fontId="24" fillId="9" borderId="3" xfId="3" applyFont="1" applyFill="1" applyBorder="1" applyAlignment="1">
      <alignment horizontal="center" vertical="center" wrapText="1"/>
    </xf>
    <xf numFmtId="0" fontId="25" fillId="10" borderId="1" xfId="3" applyFont="1" applyFill="1" applyBorder="1" applyAlignment="1">
      <alignment horizontal="center" vertical="center" wrapText="1"/>
    </xf>
    <xf numFmtId="0" fontId="25" fillId="0" borderId="1" xfId="3" applyFont="1" applyBorder="1" applyAlignment="1">
      <alignment horizontal="center" vertical="center" wrapText="1"/>
    </xf>
    <xf numFmtId="44" fontId="25" fillId="0" borderId="1" xfId="3" applyNumberFormat="1" applyFont="1" applyBorder="1" applyAlignment="1">
      <alignment horizontal="center" vertical="center" wrapText="1"/>
    </xf>
    <xf numFmtId="169" fontId="25" fillId="0" borderId="1" xfId="3" applyNumberFormat="1" applyFont="1" applyBorder="1" applyAlignment="1">
      <alignment horizontal="center" vertical="center" wrapText="1"/>
    </xf>
    <xf numFmtId="8" fontId="25" fillId="0" borderId="1" xfId="3" applyNumberFormat="1" applyFont="1" applyBorder="1" applyAlignment="1">
      <alignment horizontal="center" vertical="center" wrapText="1"/>
    </xf>
    <xf numFmtId="169" fontId="25" fillId="10" borderId="1" xfId="3" applyNumberFormat="1" applyFont="1" applyFill="1" applyBorder="1" applyAlignment="1">
      <alignment horizontal="center" vertical="center" wrapText="1"/>
    </xf>
    <xf numFmtId="8" fontId="25" fillId="10" borderId="1" xfId="3" applyNumberFormat="1" applyFont="1" applyFill="1" applyBorder="1" applyAlignment="1">
      <alignment horizontal="center" vertical="center" wrapText="1"/>
    </xf>
    <xf numFmtId="44" fontId="25" fillId="10" borderId="1" xfId="3" applyNumberFormat="1" applyFont="1" applyFill="1" applyBorder="1" applyAlignment="1">
      <alignment horizontal="center" vertical="center" wrapText="1"/>
    </xf>
    <xf numFmtId="0" fontId="23" fillId="10" borderId="0" xfId="3" applyFill="1">
      <alignment vertical="center"/>
    </xf>
    <xf numFmtId="4" fontId="25" fillId="0" borderId="1" xfId="3" applyNumberFormat="1" applyFont="1" applyBorder="1" applyAlignment="1">
      <alignment horizontal="center" vertical="center" wrapText="1"/>
    </xf>
    <xf numFmtId="6" fontId="25" fillId="0" borderId="1" xfId="3" applyNumberFormat="1" applyFont="1" applyBorder="1" applyAlignment="1">
      <alignment horizontal="center" vertical="center" wrapText="1"/>
    </xf>
    <xf numFmtId="0" fontId="26" fillId="0" borderId="0" xfId="1" applyFont="1" applyAlignment="1">
      <alignment horizontal="left"/>
    </xf>
    <xf numFmtId="0" fontId="26" fillId="0" borderId="0" xfId="1" applyFont="1" applyAlignment="1">
      <alignment horizontal="center" vertical="center"/>
    </xf>
    <xf numFmtId="0" fontId="27" fillId="0" borderId="0" xfId="1" applyFont="1"/>
    <xf numFmtId="0" fontId="28" fillId="0" borderId="0" xfId="1" applyFont="1"/>
    <xf numFmtId="0" fontId="23" fillId="0" borderId="0" xfId="3" applyAlignment="1"/>
    <xf numFmtId="0" fontId="15" fillId="0" borderId="0" xfId="3" applyFont="1" applyAlignment="1"/>
    <xf numFmtId="0" fontId="29" fillId="0" borderId="0" xfId="1" applyFont="1" applyAlignment="1">
      <alignment horizontal="center"/>
    </xf>
    <xf numFmtId="0" fontId="28" fillId="0" borderId="0" xfId="1" applyFont="1" applyAlignment="1">
      <alignment horizontal="center"/>
    </xf>
    <xf numFmtId="0" fontId="28" fillId="0" borderId="0" xfId="1" applyFont="1" applyAlignment="1">
      <alignment horizontal="center" vertical="center"/>
    </xf>
    <xf numFmtId="0" fontId="8" fillId="0" borderId="0" xfId="3" applyFont="1">
      <alignment vertical="center"/>
    </xf>
    <xf numFmtId="0" fontId="15" fillId="0" borderId="5" xfId="3" applyFont="1" applyBorder="1" applyAlignment="1"/>
    <xf numFmtId="0" fontId="8" fillId="0" borderId="0" xfId="3" applyFont="1" applyAlignment="1">
      <alignment horizontal="center" vertical="center"/>
    </xf>
    <xf numFmtId="0" fontId="26" fillId="0" borderId="0" xfId="3" applyFont="1">
      <alignment vertical="center"/>
    </xf>
    <xf numFmtId="0" fontId="26" fillId="0" borderId="0" xfId="3" applyFont="1" applyAlignment="1"/>
    <xf numFmtId="0" fontId="30" fillId="0" borderId="0" xfId="3" applyFont="1" applyAlignment="1"/>
    <xf numFmtId="0" fontId="30" fillId="0" borderId="0" xfId="3" applyFont="1" applyAlignment="1">
      <alignment horizontal="center" vertical="center"/>
    </xf>
    <xf numFmtId="0" fontId="31" fillId="0" borderId="0" xfId="3" applyFont="1" applyAlignment="1"/>
    <xf numFmtId="0" fontId="32" fillId="0" borderId="0" xfId="3" applyFont="1" applyAlignment="1"/>
    <xf numFmtId="0" fontId="31" fillId="0" borderId="0" xfId="3" applyFont="1" applyAlignment="1">
      <alignment horizontal="center"/>
    </xf>
    <xf numFmtId="0" fontId="31" fillId="0" borderId="0" xfId="3" applyFont="1" applyAlignment="1">
      <alignment horizontal="left"/>
    </xf>
    <xf numFmtId="2" fontId="15" fillId="0" borderId="0" xfId="1" applyNumberFormat="1"/>
    <xf numFmtId="0" fontId="1" fillId="0" borderId="0" xfId="0" applyFont="1" applyFill="1" applyBorder="1" applyAlignment="1">
      <alignment horizontal="left" vertical="top" wrapText="1" indent="1"/>
    </xf>
    <xf numFmtId="2" fontId="13" fillId="0" borderId="0" xfId="0" applyNumberFormat="1" applyFont="1" applyFill="1" applyBorder="1" applyAlignment="1">
      <alignment horizontal="left" vertical="top" indent="1" shrinkToFit="1"/>
    </xf>
    <xf numFmtId="2" fontId="1" fillId="0" borderId="0" xfId="0" applyNumberFormat="1" applyFont="1" applyFill="1" applyBorder="1" applyAlignment="1">
      <alignment vertical="top" wrapText="1"/>
    </xf>
    <xf numFmtId="0" fontId="8" fillId="11" borderId="0" xfId="1" applyFont="1" applyFill="1" applyAlignment="1">
      <alignment horizontal="left"/>
    </xf>
    <xf numFmtId="0" fontId="15" fillId="11" borderId="0" xfId="1" applyFill="1" applyAlignment="1">
      <alignment horizontal="right"/>
    </xf>
    <xf numFmtId="0" fontId="15" fillId="11" borderId="0" xfId="1" applyFill="1" applyAlignment="1">
      <alignment horizontal="left"/>
    </xf>
    <xf numFmtId="0" fontId="15" fillId="11" borderId="0" xfId="1" applyFill="1" applyAlignment="1">
      <alignment horizontal="center"/>
    </xf>
    <xf numFmtId="166" fontId="15" fillId="11" borderId="0" xfId="1" applyNumberFormat="1" applyFill="1" applyAlignment="1">
      <alignment horizontal="right"/>
    </xf>
    <xf numFmtId="167" fontId="15" fillId="11" borderId="0" xfId="1" applyNumberFormat="1" applyFill="1" applyAlignment="1">
      <alignment horizontal="right"/>
    </xf>
    <xf numFmtId="167" fontId="16" fillId="11" borderId="0" xfId="1" applyNumberFormat="1" applyFont="1" applyFill="1" applyAlignment="1">
      <alignment horizontal="right"/>
    </xf>
    <xf numFmtId="0" fontId="19" fillId="8" borderId="0" xfId="2" applyFont="1" applyFill="1" applyAlignment="1">
      <alignment horizontal="right"/>
    </xf>
    <xf numFmtId="0" fontId="19" fillId="8" borderId="0" xfId="2" applyFont="1" applyFill="1" applyAlignment="1">
      <alignment horizontal="left"/>
    </xf>
    <xf numFmtId="0" fontId="19" fillId="8" borderId="0" xfId="2" applyFont="1" applyFill="1" applyAlignment="1">
      <alignment horizontal="center"/>
    </xf>
    <xf numFmtId="170" fontId="19" fillId="8" borderId="0" xfId="2" applyNumberFormat="1" applyFont="1" applyFill="1" applyAlignment="1">
      <alignment horizontal="right"/>
    </xf>
    <xf numFmtId="171" fontId="19" fillId="8" borderId="0" xfId="2" applyNumberFormat="1" applyFont="1" applyFill="1" applyAlignment="1">
      <alignment horizontal="right"/>
    </xf>
    <xf numFmtId="44" fontId="19" fillId="8" borderId="0" xfId="4" applyFont="1" applyFill="1" applyAlignment="1">
      <alignment horizontal="right"/>
    </xf>
    <xf numFmtId="166" fontId="19" fillId="8" borderId="0" xfId="2" applyNumberFormat="1" applyFont="1" applyFill="1" applyAlignment="1">
      <alignment horizontal="right"/>
    </xf>
    <xf numFmtId="0" fontId="15" fillId="0" borderId="0" xfId="2"/>
    <xf numFmtId="44" fontId="15" fillId="0" borderId="0" xfId="2" applyNumberFormat="1"/>
    <xf numFmtId="0" fontId="21" fillId="0" borderId="0" xfId="2" applyFont="1" applyAlignment="1">
      <alignment horizontal="right"/>
    </xf>
    <xf numFmtId="0" fontId="21" fillId="0" borderId="0" xfId="2" applyFont="1" applyAlignment="1">
      <alignment horizontal="left"/>
    </xf>
    <xf numFmtId="0" fontId="21" fillId="0" borderId="0" xfId="2" applyFont="1" applyAlignment="1">
      <alignment horizontal="center"/>
    </xf>
    <xf numFmtId="170" fontId="21" fillId="0" borderId="0" xfId="2" applyNumberFormat="1" applyFont="1" applyAlignment="1">
      <alignment horizontal="right"/>
    </xf>
    <xf numFmtId="171" fontId="21" fillId="0" borderId="0" xfId="2" applyNumberFormat="1" applyFont="1" applyAlignment="1">
      <alignment horizontal="right"/>
    </xf>
    <xf numFmtId="166" fontId="21" fillId="0" borderId="0" xfId="2" applyNumberFormat="1" applyFont="1" applyAlignment="1">
      <alignment horizontal="right"/>
    </xf>
    <xf numFmtId="166" fontId="19" fillId="10" borderId="0" xfId="2" applyNumberFormat="1" applyFont="1" applyFill="1" applyAlignment="1">
      <alignment horizontal="right"/>
    </xf>
    <xf numFmtId="0" fontId="19" fillId="10" borderId="0" xfId="2" applyFont="1" applyFill="1" applyAlignment="1">
      <alignment horizontal="left"/>
    </xf>
    <xf numFmtId="0" fontId="15" fillId="10" borderId="0" xfId="2" applyFill="1" applyAlignment="1">
      <alignment horizontal="center"/>
    </xf>
    <xf numFmtId="0" fontId="15" fillId="10" borderId="0" xfId="2" applyFill="1"/>
    <xf numFmtId="44" fontId="15" fillId="10" borderId="0" xfId="2" applyNumberFormat="1" applyFill="1"/>
    <xf numFmtId="166" fontId="21" fillId="10" borderId="0" xfId="2" applyNumberFormat="1" applyFont="1" applyFill="1" applyAlignment="1">
      <alignment horizontal="right"/>
    </xf>
    <xf numFmtId="0" fontId="21" fillId="10" borderId="0" xfId="2" applyFont="1" applyFill="1" applyAlignment="1">
      <alignment horizontal="left"/>
    </xf>
    <xf numFmtId="167" fontId="21" fillId="0" borderId="0" xfId="2" applyNumberFormat="1" applyFont="1" applyAlignment="1">
      <alignment horizontal="right"/>
    </xf>
    <xf numFmtId="4" fontId="15" fillId="0" borderId="0" xfId="1" applyNumberFormat="1" applyFill="1"/>
    <xf numFmtId="0" fontId="15" fillId="0" borderId="0" xfId="2" applyFill="1"/>
    <xf numFmtId="172" fontId="15" fillId="0" borderId="0" xfId="2" applyNumberFormat="1" applyFill="1"/>
    <xf numFmtId="166" fontId="16" fillId="4" borderId="0" xfId="1" applyNumberFormat="1" applyFont="1" applyFill="1" applyAlignment="1">
      <alignment horizontal="center"/>
    </xf>
    <xf numFmtId="0" fontId="35" fillId="0" borderId="0" xfId="1" applyFont="1" applyFill="1" applyProtection="1">
      <protection locked="0"/>
    </xf>
    <xf numFmtId="0" fontId="27" fillId="0" borderId="0" xfId="1" applyFont="1" applyFill="1" applyProtection="1">
      <protection locked="0"/>
    </xf>
    <xf numFmtId="0" fontId="36" fillId="0" borderId="0" xfId="1" applyFont="1" applyFill="1" applyProtection="1"/>
    <xf numFmtId="0" fontId="30" fillId="0" borderId="0" xfId="1" applyFont="1" applyFill="1" applyProtection="1"/>
    <xf numFmtId="0" fontId="38" fillId="0" borderId="0" xfId="1" applyFont="1" applyFill="1" applyProtection="1"/>
    <xf numFmtId="0" fontId="15" fillId="0" borderId="0" xfId="1" applyFont="1" applyFill="1" applyProtection="1"/>
    <xf numFmtId="0" fontId="40" fillId="0" borderId="1" xfId="8" applyFont="1" applyFill="1" applyBorder="1" applyAlignment="1">
      <alignment horizontal="center" vertical="center"/>
    </xf>
    <xf numFmtId="176" fontId="45" fillId="0" borderId="16" xfId="11" applyNumberFormat="1" applyFont="1" applyFill="1" applyBorder="1" applyAlignment="1">
      <alignment horizontal="right"/>
    </xf>
    <xf numFmtId="176" fontId="38" fillId="0" borderId="0" xfId="6" applyNumberFormat="1" applyFont="1" applyFill="1" applyProtection="1"/>
    <xf numFmtId="173" fontId="43" fillId="8" borderId="16" xfId="12" applyFont="1" applyFill="1" applyBorder="1" applyAlignment="1">
      <alignment horizontal="right"/>
    </xf>
    <xf numFmtId="43" fontId="38" fillId="0" borderId="0" xfId="6" applyFont="1" applyFill="1" applyProtection="1"/>
    <xf numFmtId="173" fontId="15" fillId="0" borderId="0" xfId="1" applyNumberFormat="1" applyFont="1" applyFill="1" applyProtection="1"/>
    <xf numFmtId="0" fontId="15" fillId="0" borderId="0" xfId="1" applyFont="1" applyFill="1" applyBorder="1" applyProtection="1"/>
    <xf numFmtId="9" fontId="43" fillId="8" borderId="16" xfId="9" applyFont="1" applyFill="1" applyBorder="1" applyAlignment="1">
      <alignment horizontal="center" vertical="center" wrapText="1"/>
    </xf>
    <xf numFmtId="44" fontId="41" fillId="8" borderId="16" xfId="5" applyNumberFormat="1" applyFont="1" applyFill="1" applyBorder="1" applyAlignment="1" applyProtection="1">
      <alignment horizontal="left" vertical="center"/>
    </xf>
    <xf numFmtId="4" fontId="43" fillId="8" borderId="16" xfId="8" applyNumberFormat="1" applyFont="1" applyFill="1" applyBorder="1" applyAlignment="1">
      <alignment vertical="center" wrapText="1"/>
    </xf>
    <xf numFmtId="0" fontId="38" fillId="8" borderId="0" xfId="1" applyFont="1" applyFill="1" applyBorder="1" applyProtection="1"/>
    <xf numFmtId="0" fontId="15" fillId="8" borderId="0" xfId="1" applyFont="1" applyFill="1" applyBorder="1" applyProtection="1"/>
    <xf numFmtId="0" fontId="41" fillId="8" borderId="16" xfId="5" applyFont="1" applyFill="1" applyBorder="1" applyAlignment="1" applyProtection="1">
      <alignment horizontal="left" vertical="center"/>
    </xf>
    <xf numFmtId="4" fontId="43" fillId="8" borderId="19" xfId="8" applyNumberFormat="1" applyFont="1" applyFill="1" applyBorder="1" applyAlignment="1">
      <alignment vertical="center" wrapText="1"/>
    </xf>
    <xf numFmtId="10" fontId="45" fillId="8" borderId="16" xfId="9" applyNumberFormat="1" applyFont="1" applyFill="1" applyBorder="1" applyAlignment="1">
      <alignment vertical="center" wrapText="1"/>
    </xf>
    <xf numFmtId="10" fontId="45" fillId="8" borderId="19" xfId="9" applyNumberFormat="1" applyFont="1" applyFill="1" applyBorder="1" applyAlignment="1">
      <alignment vertical="center" wrapText="1"/>
    </xf>
    <xf numFmtId="0" fontId="41" fillId="8" borderId="21" xfId="5" applyFont="1" applyFill="1" applyBorder="1" applyAlignment="1" applyProtection="1">
      <alignment horizontal="left" vertical="center"/>
    </xf>
    <xf numFmtId="10" fontId="45" fillId="8" borderId="21" xfId="9" applyNumberFormat="1" applyFont="1" applyFill="1" applyBorder="1" applyAlignment="1">
      <alignment vertical="center" wrapText="1"/>
    </xf>
    <xf numFmtId="0" fontId="27" fillId="0" borderId="0" xfId="1" applyFont="1" applyFill="1" applyAlignment="1" applyProtection="1">
      <alignment horizontal="center" vertical="center"/>
      <protection locked="0"/>
    </xf>
    <xf numFmtId="173" fontId="27" fillId="0" borderId="0" xfId="7" applyFont="1" applyFill="1" applyAlignment="1" applyProtection="1">
      <alignment horizontal="right" vertical="center"/>
      <protection locked="0"/>
    </xf>
    <xf numFmtId="4" fontId="27" fillId="0" borderId="0" xfId="7" applyNumberFormat="1" applyFont="1" applyFill="1" applyAlignment="1" applyProtection="1">
      <alignment horizontal="center"/>
      <protection locked="0"/>
    </xf>
    <xf numFmtId="10" fontId="46" fillId="0" borderId="0" xfId="13" applyNumberFormat="1" applyFont="1"/>
    <xf numFmtId="43" fontId="27" fillId="0" borderId="0" xfId="6" applyFont="1"/>
    <xf numFmtId="44" fontId="15" fillId="0" borderId="0" xfId="1" applyNumberFormat="1" applyFont="1" applyFill="1" applyProtection="1"/>
    <xf numFmtId="0" fontId="43" fillId="8" borderId="16" xfId="8" applyFont="1" applyFill="1" applyBorder="1" applyAlignment="1">
      <alignment vertical="center" wrapText="1"/>
    </xf>
    <xf numFmtId="0" fontId="43" fillId="8" borderId="21" xfId="8" applyFont="1" applyFill="1" applyBorder="1" applyAlignment="1">
      <alignment vertical="center" wrapText="1"/>
    </xf>
    <xf numFmtId="0" fontId="47" fillId="0" borderId="0" xfId="1" applyFont="1" applyFill="1" applyAlignment="1" applyProtection="1">
      <alignment vertical="center"/>
      <protection locked="0"/>
    </xf>
    <xf numFmtId="0" fontId="47" fillId="0" borderId="0" xfId="1" applyFont="1" applyFill="1" applyAlignment="1" applyProtection="1">
      <alignment horizontal="right" vertical="center"/>
      <protection locked="0"/>
    </xf>
    <xf numFmtId="0" fontId="47" fillId="0" borderId="0" xfId="1" applyFont="1" applyFill="1" applyProtection="1">
      <protection locked="0"/>
    </xf>
    <xf numFmtId="173" fontId="47" fillId="0" borderId="0" xfId="7" applyFont="1" applyFill="1" applyAlignment="1" applyProtection="1">
      <alignment horizontal="right" vertical="center"/>
      <protection locked="0"/>
    </xf>
    <xf numFmtId="4" fontId="47" fillId="0" borderId="0" xfId="7" applyNumberFormat="1" applyFont="1" applyFill="1" applyAlignment="1" applyProtection="1">
      <alignment horizontal="center"/>
      <protection locked="0"/>
    </xf>
    <xf numFmtId="10" fontId="48" fillId="0" borderId="0" xfId="13" applyNumberFormat="1" applyFont="1"/>
    <xf numFmtId="43" fontId="47" fillId="0" borderId="0" xfId="6" applyFont="1"/>
    <xf numFmtId="0" fontId="49" fillId="0" borderId="0" xfId="1" applyFont="1" applyFill="1" applyProtection="1">
      <protection locked="0"/>
    </xf>
    <xf numFmtId="176" fontId="45" fillId="0" borderId="32" xfId="11" applyNumberFormat="1" applyFont="1" applyFill="1" applyBorder="1" applyAlignment="1">
      <alignment horizontal="right"/>
    </xf>
    <xf numFmtId="173" fontId="43" fillId="8" borderId="32" xfId="12" applyFont="1" applyFill="1" applyBorder="1" applyAlignment="1">
      <alignment horizontal="right"/>
    </xf>
    <xf numFmtId="4" fontId="43" fillId="8" borderId="32" xfId="8" applyNumberFormat="1" applyFont="1" applyFill="1" applyBorder="1" applyAlignment="1">
      <alignment vertical="center" wrapText="1"/>
    </xf>
    <xf numFmtId="10" fontId="45" fillId="8" borderId="32" xfId="9" applyNumberFormat="1" applyFont="1" applyFill="1" applyBorder="1" applyAlignment="1">
      <alignment vertical="center" wrapText="1"/>
    </xf>
    <xf numFmtId="10" fontId="45" fillId="8" borderId="33" xfId="9" applyNumberFormat="1" applyFont="1" applyFill="1" applyBorder="1" applyAlignment="1">
      <alignment vertical="center" wrapText="1"/>
    </xf>
    <xf numFmtId="173" fontId="43" fillId="0" borderId="22" xfId="12" applyFont="1" applyFill="1" applyBorder="1" applyAlignment="1">
      <alignment horizontal="center"/>
    </xf>
    <xf numFmtId="173" fontId="43" fillId="0" borderId="23" xfId="12" applyFont="1" applyFill="1" applyBorder="1" applyAlignment="1">
      <alignment horizontal="center"/>
    </xf>
    <xf numFmtId="173" fontId="43" fillId="0" borderId="30" xfId="12" applyFont="1" applyFill="1" applyBorder="1" applyAlignment="1">
      <alignment horizontal="center"/>
    </xf>
    <xf numFmtId="173" fontId="43" fillId="0" borderId="24" xfId="12" applyFont="1" applyFill="1" applyBorder="1" applyAlignment="1">
      <alignment horizontal="center"/>
    </xf>
    <xf numFmtId="173" fontId="43" fillId="0" borderId="25" xfId="12" applyFont="1" applyFill="1" applyBorder="1" applyAlignment="1">
      <alignment horizontal="center"/>
    </xf>
    <xf numFmtId="173" fontId="43" fillId="0" borderId="31" xfId="12" applyFont="1" applyFill="1" applyBorder="1" applyAlignment="1">
      <alignment horizontal="center"/>
    </xf>
    <xf numFmtId="0" fontId="34" fillId="0" borderId="6" xfId="1" applyFont="1" applyFill="1" applyBorder="1" applyAlignment="1" applyProtection="1">
      <alignment horizontal="center" vertical="center" wrapText="1"/>
      <protection locked="0"/>
    </xf>
    <xf numFmtId="0" fontId="34" fillId="0" borderId="7" xfId="1" applyFont="1" applyFill="1" applyBorder="1" applyAlignment="1" applyProtection="1">
      <alignment horizontal="center" vertical="center" wrapText="1"/>
      <protection locked="0"/>
    </xf>
    <xf numFmtId="0" fontId="34" fillId="0" borderId="26" xfId="1" applyFont="1" applyFill="1" applyBorder="1" applyAlignment="1" applyProtection="1">
      <alignment horizontal="center" vertical="center" wrapText="1"/>
      <protection locked="0"/>
    </xf>
    <xf numFmtId="0" fontId="34" fillId="0" borderId="8" xfId="1" applyFont="1" applyFill="1" applyBorder="1" applyAlignment="1" applyProtection="1">
      <alignment horizontal="center" vertical="center" wrapText="1"/>
      <protection locked="0"/>
    </xf>
    <xf numFmtId="0" fontId="34" fillId="0" borderId="9" xfId="1" applyFont="1" applyFill="1" applyBorder="1" applyAlignment="1" applyProtection="1">
      <alignment horizontal="center" vertical="center" wrapText="1"/>
      <protection locked="0"/>
    </xf>
    <xf numFmtId="0" fontId="34" fillId="0" borderId="27" xfId="1" applyFont="1" applyFill="1" applyBorder="1" applyAlignment="1" applyProtection="1">
      <alignment horizontal="center" vertical="center" wrapText="1"/>
      <protection locked="0"/>
    </xf>
    <xf numFmtId="0" fontId="26" fillId="0" borderId="10" xfId="5" applyFont="1" applyFill="1" applyBorder="1" applyAlignment="1" applyProtection="1">
      <alignment horizontal="center" vertical="center" wrapText="1"/>
    </xf>
    <xf numFmtId="0" fontId="26" fillId="0" borderId="11" xfId="5" applyFont="1" applyFill="1" applyBorder="1" applyAlignment="1" applyProtection="1">
      <alignment horizontal="center" vertical="center" wrapText="1"/>
    </xf>
    <xf numFmtId="0" fontId="26" fillId="0" borderId="28" xfId="5" applyFont="1" applyFill="1" applyBorder="1" applyAlignment="1" applyProtection="1">
      <alignment horizontal="center" vertical="center" wrapText="1"/>
    </xf>
    <xf numFmtId="0" fontId="37" fillId="0" borderId="10" xfId="5" applyFont="1" applyFill="1" applyBorder="1" applyAlignment="1" applyProtection="1">
      <alignment horizontal="center" vertical="center"/>
    </xf>
    <xf numFmtId="0" fontId="37" fillId="0" borderId="11" xfId="5" applyFont="1" applyFill="1" applyBorder="1" applyAlignment="1" applyProtection="1">
      <alignment horizontal="center" vertical="center"/>
    </xf>
    <xf numFmtId="0" fontId="37" fillId="0" borderId="28" xfId="5" applyFont="1" applyFill="1" applyBorder="1" applyAlignment="1" applyProtection="1">
      <alignment horizontal="center" vertical="center"/>
    </xf>
    <xf numFmtId="0" fontId="43" fillId="0" borderId="14" xfId="8" applyNumberFormat="1" applyFont="1" applyBorder="1" applyAlignment="1">
      <alignment horizontal="center" vertical="center"/>
    </xf>
    <xf numFmtId="175" fontId="43" fillId="0" borderId="15" xfId="8" applyNumberFormat="1" applyFont="1" applyBorder="1" applyAlignment="1">
      <alignment horizontal="left" vertical="center" wrapText="1"/>
    </xf>
    <xf numFmtId="175" fontId="43" fillId="0" borderId="17" xfId="8" applyNumberFormat="1" applyFont="1" applyBorder="1" applyAlignment="1">
      <alignment horizontal="left" vertical="center" wrapText="1"/>
    </xf>
    <xf numFmtId="10" fontId="43" fillId="0" borderId="16" xfId="9" applyNumberFormat="1" applyFont="1" applyBorder="1" applyAlignment="1">
      <alignment horizontal="center" vertical="center"/>
    </xf>
    <xf numFmtId="44" fontId="44" fillId="0" borderId="15" xfId="10" applyFont="1" applyFill="1" applyBorder="1" applyAlignment="1" applyProtection="1">
      <alignment horizontal="center" vertical="center"/>
    </xf>
    <xf numFmtId="44" fontId="44" fillId="0" borderId="17" xfId="10" applyFont="1" applyFill="1" applyBorder="1" applyAlignment="1" applyProtection="1">
      <alignment horizontal="center" vertical="center"/>
    </xf>
    <xf numFmtId="0" fontId="40" fillId="0" borderId="14" xfId="8" applyNumberFormat="1" applyFont="1" applyBorder="1" applyAlignment="1">
      <alignment horizontal="center" vertical="center"/>
    </xf>
    <xf numFmtId="175" fontId="40" fillId="0" borderId="16" xfId="8" applyNumberFormat="1" applyFont="1" applyBorder="1" applyAlignment="1">
      <alignment horizontal="left" vertical="center" wrapText="1"/>
    </xf>
    <xf numFmtId="10" fontId="40" fillId="0" borderId="16" xfId="9" applyNumberFormat="1" applyFont="1" applyBorder="1" applyAlignment="1">
      <alignment horizontal="center" vertical="center"/>
    </xf>
    <xf numFmtId="44" fontId="41" fillId="0" borderId="15" xfId="10" applyFont="1" applyFill="1" applyBorder="1" applyAlignment="1" applyProtection="1">
      <alignment horizontal="center" vertical="center"/>
    </xf>
    <xf numFmtId="44" fontId="41" fillId="0" borderId="17" xfId="10" applyFont="1" applyFill="1" applyBorder="1" applyAlignment="1" applyProtection="1">
      <alignment horizontal="center" vertical="center"/>
    </xf>
    <xf numFmtId="0" fontId="43" fillId="8" borderId="14" xfId="8" applyFont="1" applyFill="1" applyBorder="1" applyAlignment="1">
      <alignment vertical="center" wrapText="1"/>
    </xf>
    <xf numFmtId="0" fontId="43" fillId="8" borderId="16" xfId="8" applyFont="1" applyFill="1" applyBorder="1" applyAlignment="1">
      <alignment vertical="center" wrapText="1"/>
    </xf>
    <xf numFmtId="0" fontId="43" fillId="8" borderId="20" xfId="8" applyFont="1" applyFill="1" applyBorder="1" applyAlignment="1">
      <alignment vertical="center" wrapText="1"/>
    </xf>
    <xf numFmtId="0" fontId="43" fillId="8" borderId="21" xfId="8" applyFont="1" applyFill="1" applyBorder="1" applyAlignment="1">
      <alignment vertical="center" wrapText="1"/>
    </xf>
    <xf numFmtId="0" fontId="43" fillId="8" borderId="18" xfId="8" applyFont="1" applyFill="1" applyBorder="1" applyAlignment="1">
      <alignment vertical="center" wrapText="1"/>
    </xf>
    <xf numFmtId="0" fontId="43" fillId="8" borderId="19" xfId="8" applyFont="1" applyFill="1" applyBorder="1" applyAlignment="1">
      <alignment vertical="center" wrapText="1"/>
    </xf>
    <xf numFmtId="175" fontId="43" fillId="0" borderId="16" xfId="8" applyNumberFormat="1" applyFont="1" applyBorder="1" applyAlignment="1">
      <alignment horizontal="left" vertical="center" wrapText="1"/>
    </xf>
    <xf numFmtId="175" fontId="40" fillId="0" borderId="15" xfId="8" applyNumberFormat="1" applyFont="1" applyBorder="1" applyAlignment="1">
      <alignment horizontal="left" vertical="center" wrapText="1"/>
    </xf>
    <xf numFmtId="175" fontId="40" fillId="0" borderId="17" xfId="8" applyNumberFormat="1" applyFont="1" applyBorder="1" applyAlignment="1">
      <alignment horizontal="left" vertical="center" wrapText="1"/>
    </xf>
    <xf numFmtId="0" fontId="40" fillId="0" borderId="1" xfId="1" applyFont="1" applyFill="1" applyBorder="1" applyAlignment="1">
      <alignment horizontal="center" vertical="center"/>
    </xf>
    <xf numFmtId="0" fontId="40" fillId="0" borderId="1" xfId="5" applyFont="1" applyFill="1" applyBorder="1" applyAlignment="1">
      <alignment horizontal="center" vertical="center" wrapText="1"/>
    </xf>
    <xf numFmtId="174" fontId="40" fillId="0" borderId="1" xfId="7" applyNumberFormat="1" applyFont="1" applyFill="1" applyBorder="1" applyAlignment="1" applyProtection="1">
      <alignment horizontal="center" vertical="center" wrapText="1"/>
    </xf>
    <xf numFmtId="0" fontId="41" fillId="0" borderId="1" xfId="5" applyFont="1" applyFill="1" applyBorder="1" applyAlignment="1">
      <alignment horizontal="center" vertical="center" wrapText="1"/>
    </xf>
    <xf numFmtId="0" fontId="40" fillId="0" borderId="10" xfId="8" applyFont="1" applyFill="1" applyBorder="1" applyAlignment="1">
      <alignment horizontal="center" vertical="center"/>
    </xf>
    <xf numFmtId="0" fontId="40" fillId="0" borderId="11" xfId="8" applyFont="1" applyFill="1" applyBorder="1" applyAlignment="1">
      <alignment horizontal="center" vertical="center"/>
    </xf>
    <xf numFmtId="0" fontId="40" fillId="0" borderId="28" xfId="8" applyFont="1" applyFill="1" applyBorder="1" applyAlignment="1">
      <alignment horizontal="center" vertical="center"/>
    </xf>
    <xf numFmtId="49" fontId="40" fillId="0" borderId="12" xfId="8" applyNumberFormat="1" applyFont="1" applyFill="1" applyBorder="1" applyAlignment="1">
      <alignment horizontal="left" vertical="center" wrapText="1"/>
    </xf>
    <xf numFmtId="49" fontId="40" fillId="0" borderId="13" xfId="8" applyNumberFormat="1" applyFont="1" applyFill="1" applyBorder="1" applyAlignment="1">
      <alignment horizontal="left" vertical="center" wrapText="1"/>
    </xf>
    <xf numFmtId="49" fontId="40" fillId="0" borderId="29" xfId="8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 inden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 indent="1"/>
    </xf>
    <xf numFmtId="0" fontId="7" fillId="0" borderId="0" xfId="0" applyFont="1" applyFill="1" applyBorder="1" applyAlignment="1">
      <alignment horizontal="left" vertical="top" wrapText="1"/>
    </xf>
    <xf numFmtId="0" fontId="24" fillId="9" borderId="2" xfId="3" applyFont="1" applyFill="1" applyBorder="1" applyAlignment="1">
      <alignment horizontal="center" vertical="center" wrapText="1"/>
    </xf>
    <xf numFmtId="0" fontId="24" fillId="9" borderId="3" xfId="3" applyFont="1" applyFill="1" applyBorder="1" applyAlignment="1">
      <alignment horizontal="center" vertical="center" wrapText="1"/>
    </xf>
    <xf numFmtId="0" fontId="24" fillId="9" borderId="1" xfId="3" applyFont="1" applyFill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26" fillId="0" borderId="0" xfId="3" applyFont="1" applyAlignment="1">
      <alignment horizontal="justify" vertical="center"/>
    </xf>
    <xf numFmtId="0" fontId="31" fillId="0" borderId="0" xfId="3" applyFont="1" applyAlignment="1">
      <alignment horizontal="left"/>
    </xf>
  </cellXfs>
  <cellStyles count="14">
    <cellStyle name="Moeda" xfId="4" builtinId="4"/>
    <cellStyle name="Moeda 2 2" xfId="10" xr:uid="{00000000-0005-0000-0000-000001000000}"/>
    <cellStyle name="Normal" xfId="0" builtinId="0"/>
    <cellStyle name="Normal 2" xfId="3" xr:uid="{00000000-0005-0000-0000-000003000000}"/>
    <cellStyle name="Normal 2 10" xfId="1" xr:uid="{00000000-0005-0000-0000-000004000000}"/>
    <cellStyle name="Normal 4" xfId="8" xr:uid="{00000000-0005-0000-0000-000005000000}"/>
    <cellStyle name="Normal 5" xfId="2" xr:uid="{00000000-0005-0000-0000-000006000000}"/>
    <cellStyle name="Normal_Relação de material" xfId="5" xr:uid="{00000000-0005-0000-0000-000007000000}"/>
    <cellStyle name="Porcentagem 2 2" xfId="13" xr:uid="{00000000-0005-0000-0000-000008000000}"/>
    <cellStyle name="Porcentagem 3 2 2" xfId="9" xr:uid="{00000000-0005-0000-0000-000009000000}"/>
    <cellStyle name="Porcentagem 3 3" xfId="11" xr:uid="{00000000-0005-0000-0000-00000A000000}"/>
    <cellStyle name="Vírgula 2 2" xfId="7" xr:uid="{00000000-0005-0000-0000-00000B000000}"/>
    <cellStyle name="Vírgula 2 3" xfId="6" xr:uid="{00000000-0005-0000-0000-00000C000000}"/>
    <cellStyle name="Vírgula 3 2" xfId="12" xr:uid="{00000000-0005-0000-0000-00000D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7F"/>
      <color rgb="FF3333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76200</xdr:rowOff>
    </xdr:from>
    <xdr:to>
      <xdr:col>1</xdr:col>
      <xdr:colOff>651749</xdr:colOff>
      <xdr:row>3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6200"/>
          <a:ext cx="775574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76200</xdr:rowOff>
    </xdr:from>
    <xdr:to>
      <xdr:col>1</xdr:col>
      <xdr:colOff>651749</xdr:colOff>
      <xdr:row>3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6200"/>
          <a:ext cx="775574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47626</xdr:rowOff>
    </xdr:from>
    <xdr:to>
      <xdr:col>0</xdr:col>
      <xdr:colOff>851774</xdr:colOff>
      <xdr:row>2</xdr:row>
      <xdr:rowOff>123826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6"/>
          <a:ext cx="775574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wloads/dvec/ORG&#195;OS%20EXTERNOS/CODEVASF%20-%20FEDERAL/VARZELANDIA%20-%20SES%202012.02/VARZELANDIA%20-%20FINAL%20COMPLE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ae01\PROJETOS\Dowloads\dvec\ORG&#195;OS%20EXTERNOS\CODEVASF%20-%20FEDERAL\VARZELANDIA%20-%20SES%202012.02\VARZELANDIA%20-%20FINAL%20COMPLE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ASAXSINAPI_COMPLETO"/>
      <sheetName val="COPASAXSINAPI_ENXUTO"/>
      <sheetName val="SINAPI"/>
      <sheetName val="SERVICOS ESPECIFICOS"/>
      <sheetName val="FINAL AMARELO"/>
      <sheetName val="FINAL"/>
      <sheetName val="AB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ASAXSINAPI_COMPLETO"/>
      <sheetName val="COPASAXSINAPI_ENXUTO"/>
      <sheetName val="SINAPI"/>
      <sheetName val="SERVICOS ESPECIFICOS"/>
      <sheetName val="FINAL AMARELO"/>
      <sheetName val="FINAL"/>
      <sheetName val="AB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X232"/>
  <sheetViews>
    <sheetView topLeftCell="A64" zoomScaleNormal="100" workbookViewId="0">
      <selection activeCell="C28" sqref="C28"/>
    </sheetView>
  </sheetViews>
  <sheetFormatPr defaultRowHeight="12.75"/>
  <cols>
    <col min="1" max="1" width="6.6640625" style="32" customWidth="1"/>
    <col min="2" max="2" width="18.33203125" style="32" customWidth="1"/>
    <col min="3" max="3" width="117.5" style="32" customWidth="1"/>
    <col min="4" max="4" width="7.83203125" style="32" customWidth="1"/>
    <col min="5" max="5" width="14.83203125" style="32" customWidth="1"/>
    <col min="6" max="6" width="14.83203125" style="88" customWidth="1"/>
    <col min="7" max="7" width="17.1640625" style="32" customWidth="1"/>
    <col min="8" max="8" width="14.83203125" style="32" customWidth="1"/>
    <col min="9" max="9" width="18.5" style="32" bestFit="1" customWidth="1"/>
    <col min="10" max="11" width="7.83203125" style="32" customWidth="1"/>
    <col min="12" max="256" width="9.33203125" style="32"/>
    <col min="257" max="257" width="6.6640625" style="32" customWidth="1"/>
    <col min="258" max="258" width="18.33203125" style="32" customWidth="1"/>
    <col min="259" max="259" width="117.5" style="32" customWidth="1"/>
    <col min="260" max="260" width="7.83203125" style="32" customWidth="1"/>
    <col min="261" max="262" width="14.83203125" style="32" customWidth="1"/>
    <col min="263" max="263" width="17.1640625" style="32" customWidth="1"/>
    <col min="264" max="264" width="14.83203125" style="32" customWidth="1"/>
    <col min="265" max="265" width="18.5" style="32" bestFit="1" customWidth="1"/>
    <col min="266" max="267" width="12.5" style="32" customWidth="1"/>
    <col min="268" max="512" width="9.33203125" style="32"/>
    <col min="513" max="513" width="6.6640625" style="32" customWidth="1"/>
    <col min="514" max="514" width="18.33203125" style="32" customWidth="1"/>
    <col min="515" max="515" width="117.5" style="32" customWidth="1"/>
    <col min="516" max="516" width="7.83203125" style="32" customWidth="1"/>
    <col min="517" max="518" width="14.83203125" style="32" customWidth="1"/>
    <col min="519" max="519" width="17.1640625" style="32" customWidth="1"/>
    <col min="520" max="520" width="14.83203125" style="32" customWidth="1"/>
    <col min="521" max="521" width="18.5" style="32" bestFit="1" customWidth="1"/>
    <col min="522" max="523" width="12.5" style="32" customWidth="1"/>
    <col min="524" max="768" width="9.33203125" style="32"/>
    <col min="769" max="769" width="6.6640625" style="32" customWidth="1"/>
    <col min="770" max="770" width="18.33203125" style="32" customWidth="1"/>
    <col min="771" max="771" width="117.5" style="32" customWidth="1"/>
    <col min="772" max="772" width="7.83203125" style="32" customWidth="1"/>
    <col min="773" max="774" width="14.83203125" style="32" customWidth="1"/>
    <col min="775" max="775" width="17.1640625" style="32" customWidth="1"/>
    <col min="776" max="776" width="14.83203125" style="32" customWidth="1"/>
    <col min="777" max="777" width="18.5" style="32" bestFit="1" customWidth="1"/>
    <col min="778" max="779" width="12.5" style="32" customWidth="1"/>
    <col min="780" max="1024" width="9.33203125" style="32"/>
    <col min="1025" max="1025" width="6.6640625" style="32" customWidth="1"/>
    <col min="1026" max="1026" width="18.33203125" style="32" customWidth="1"/>
    <col min="1027" max="1027" width="117.5" style="32" customWidth="1"/>
    <col min="1028" max="1028" width="7.83203125" style="32" customWidth="1"/>
    <col min="1029" max="1030" width="14.83203125" style="32" customWidth="1"/>
    <col min="1031" max="1031" width="17.1640625" style="32" customWidth="1"/>
    <col min="1032" max="1032" width="14.83203125" style="32" customWidth="1"/>
    <col min="1033" max="1033" width="18.5" style="32" bestFit="1" customWidth="1"/>
    <col min="1034" max="1035" width="12.5" style="32" customWidth="1"/>
    <col min="1036" max="1280" width="9.33203125" style="32"/>
    <col min="1281" max="1281" width="6.6640625" style="32" customWidth="1"/>
    <col min="1282" max="1282" width="18.33203125" style="32" customWidth="1"/>
    <col min="1283" max="1283" width="117.5" style="32" customWidth="1"/>
    <col min="1284" max="1284" width="7.83203125" style="32" customWidth="1"/>
    <col min="1285" max="1286" width="14.83203125" style="32" customWidth="1"/>
    <col min="1287" max="1287" width="17.1640625" style="32" customWidth="1"/>
    <col min="1288" max="1288" width="14.83203125" style="32" customWidth="1"/>
    <col min="1289" max="1289" width="18.5" style="32" bestFit="1" customWidth="1"/>
    <col min="1290" max="1291" width="12.5" style="32" customWidth="1"/>
    <col min="1292" max="1536" width="9.33203125" style="32"/>
    <col min="1537" max="1537" width="6.6640625" style="32" customWidth="1"/>
    <col min="1538" max="1538" width="18.33203125" style="32" customWidth="1"/>
    <col min="1539" max="1539" width="117.5" style="32" customWidth="1"/>
    <col min="1540" max="1540" width="7.83203125" style="32" customWidth="1"/>
    <col min="1541" max="1542" width="14.83203125" style="32" customWidth="1"/>
    <col min="1543" max="1543" width="17.1640625" style="32" customWidth="1"/>
    <col min="1544" max="1544" width="14.83203125" style="32" customWidth="1"/>
    <col min="1545" max="1545" width="18.5" style="32" bestFit="1" customWidth="1"/>
    <col min="1546" max="1547" width="12.5" style="32" customWidth="1"/>
    <col min="1548" max="1792" width="9.33203125" style="32"/>
    <col min="1793" max="1793" width="6.6640625" style="32" customWidth="1"/>
    <col min="1794" max="1794" width="18.33203125" style="32" customWidth="1"/>
    <col min="1795" max="1795" width="117.5" style="32" customWidth="1"/>
    <col min="1796" max="1796" width="7.83203125" style="32" customWidth="1"/>
    <col min="1797" max="1798" width="14.83203125" style="32" customWidth="1"/>
    <col min="1799" max="1799" width="17.1640625" style="32" customWidth="1"/>
    <col min="1800" max="1800" width="14.83203125" style="32" customWidth="1"/>
    <col min="1801" max="1801" width="18.5" style="32" bestFit="1" customWidth="1"/>
    <col min="1802" max="1803" width="12.5" style="32" customWidth="1"/>
    <col min="1804" max="2048" width="9.33203125" style="32"/>
    <col min="2049" max="2049" width="6.6640625" style="32" customWidth="1"/>
    <col min="2050" max="2050" width="18.33203125" style="32" customWidth="1"/>
    <col min="2051" max="2051" width="117.5" style="32" customWidth="1"/>
    <col min="2052" max="2052" width="7.83203125" style="32" customWidth="1"/>
    <col min="2053" max="2054" width="14.83203125" style="32" customWidth="1"/>
    <col min="2055" max="2055" width="17.1640625" style="32" customWidth="1"/>
    <col min="2056" max="2056" width="14.83203125" style="32" customWidth="1"/>
    <col min="2057" max="2057" width="18.5" style="32" bestFit="1" customWidth="1"/>
    <col min="2058" max="2059" width="12.5" style="32" customWidth="1"/>
    <col min="2060" max="2304" width="9.33203125" style="32"/>
    <col min="2305" max="2305" width="6.6640625" style="32" customWidth="1"/>
    <col min="2306" max="2306" width="18.33203125" style="32" customWidth="1"/>
    <col min="2307" max="2307" width="117.5" style="32" customWidth="1"/>
    <col min="2308" max="2308" width="7.83203125" style="32" customWidth="1"/>
    <col min="2309" max="2310" width="14.83203125" style="32" customWidth="1"/>
    <col min="2311" max="2311" width="17.1640625" style="32" customWidth="1"/>
    <col min="2312" max="2312" width="14.83203125" style="32" customWidth="1"/>
    <col min="2313" max="2313" width="18.5" style="32" bestFit="1" customWidth="1"/>
    <col min="2314" max="2315" width="12.5" style="32" customWidth="1"/>
    <col min="2316" max="2560" width="9.33203125" style="32"/>
    <col min="2561" max="2561" width="6.6640625" style="32" customWidth="1"/>
    <col min="2562" max="2562" width="18.33203125" style="32" customWidth="1"/>
    <col min="2563" max="2563" width="117.5" style="32" customWidth="1"/>
    <col min="2564" max="2564" width="7.83203125" style="32" customWidth="1"/>
    <col min="2565" max="2566" width="14.83203125" style="32" customWidth="1"/>
    <col min="2567" max="2567" width="17.1640625" style="32" customWidth="1"/>
    <col min="2568" max="2568" width="14.83203125" style="32" customWidth="1"/>
    <col min="2569" max="2569" width="18.5" style="32" bestFit="1" customWidth="1"/>
    <col min="2570" max="2571" width="12.5" style="32" customWidth="1"/>
    <col min="2572" max="2816" width="9.33203125" style="32"/>
    <col min="2817" max="2817" width="6.6640625" style="32" customWidth="1"/>
    <col min="2818" max="2818" width="18.33203125" style="32" customWidth="1"/>
    <col min="2819" max="2819" width="117.5" style="32" customWidth="1"/>
    <col min="2820" max="2820" width="7.83203125" style="32" customWidth="1"/>
    <col min="2821" max="2822" width="14.83203125" style="32" customWidth="1"/>
    <col min="2823" max="2823" width="17.1640625" style="32" customWidth="1"/>
    <col min="2824" max="2824" width="14.83203125" style="32" customWidth="1"/>
    <col min="2825" max="2825" width="18.5" style="32" bestFit="1" customWidth="1"/>
    <col min="2826" max="2827" width="12.5" style="32" customWidth="1"/>
    <col min="2828" max="3072" width="9.33203125" style="32"/>
    <col min="3073" max="3073" width="6.6640625" style="32" customWidth="1"/>
    <col min="3074" max="3074" width="18.33203125" style="32" customWidth="1"/>
    <col min="3075" max="3075" width="117.5" style="32" customWidth="1"/>
    <col min="3076" max="3076" width="7.83203125" style="32" customWidth="1"/>
    <col min="3077" max="3078" width="14.83203125" style="32" customWidth="1"/>
    <col min="3079" max="3079" width="17.1640625" style="32" customWidth="1"/>
    <col min="3080" max="3080" width="14.83203125" style="32" customWidth="1"/>
    <col min="3081" max="3081" width="18.5" style="32" bestFit="1" customWidth="1"/>
    <col min="3082" max="3083" width="12.5" style="32" customWidth="1"/>
    <col min="3084" max="3328" width="9.33203125" style="32"/>
    <col min="3329" max="3329" width="6.6640625" style="32" customWidth="1"/>
    <col min="3330" max="3330" width="18.33203125" style="32" customWidth="1"/>
    <col min="3331" max="3331" width="117.5" style="32" customWidth="1"/>
    <col min="3332" max="3332" width="7.83203125" style="32" customWidth="1"/>
    <col min="3333" max="3334" width="14.83203125" style="32" customWidth="1"/>
    <col min="3335" max="3335" width="17.1640625" style="32" customWidth="1"/>
    <col min="3336" max="3336" width="14.83203125" style="32" customWidth="1"/>
    <col min="3337" max="3337" width="18.5" style="32" bestFit="1" customWidth="1"/>
    <col min="3338" max="3339" width="12.5" style="32" customWidth="1"/>
    <col min="3340" max="3584" width="9.33203125" style="32"/>
    <col min="3585" max="3585" width="6.6640625" style="32" customWidth="1"/>
    <col min="3586" max="3586" width="18.33203125" style="32" customWidth="1"/>
    <col min="3587" max="3587" width="117.5" style="32" customWidth="1"/>
    <col min="3588" max="3588" width="7.83203125" style="32" customWidth="1"/>
    <col min="3589" max="3590" width="14.83203125" style="32" customWidth="1"/>
    <col min="3591" max="3591" width="17.1640625" style="32" customWidth="1"/>
    <col min="3592" max="3592" width="14.83203125" style="32" customWidth="1"/>
    <col min="3593" max="3593" width="18.5" style="32" bestFit="1" customWidth="1"/>
    <col min="3594" max="3595" width="12.5" style="32" customWidth="1"/>
    <col min="3596" max="3840" width="9.33203125" style="32"/>
    <col min="3841" max="3841" width="6.6640625" style="32" customWidth="1"/>
    <col min="3842" max="3842" width="18.33203125" style="32" customWidth="1"/>
    <col min="3843" max="3843" width="117.5" style="32" customWidth="1"/>
    <col min="3844" max="3844" width="7.83203125" style="32" customWidth="1"/>
    <col min="3845" max="3846" width="14.83203125" style="32" customWidth="1"/>
    <col min="3847" max="3847" width="17.1640625" style="32" customWidth="1"/>
    <col min="3848" max="3848" width="14.83203125" style="32" customWidth="1"/>
    <col min="3849" max="3849" width="18.5" style="32" bestFit="1" customWidth="1"/>
    <col min="3850" max="3851" width="12.5" style="32" customWidth="1"/>
    <col min="3852" max="4096" width="9.33203125" style="32"/>
    <col min="4097" max="4097" width="6.6640625" style="32" customWidth="1"/>
    <col min="4098" max="4098" width="18.33203125" style="32" customWidth="1"/>
    <col min="4099" max="4099" width="117.5" style="32" customWidth="1"/>
    <col min="4100" max="4100" width="7.83203125" style="32" customWidth="1"/>
    <col min="4101" max="4102" width="14.83203125" style="32" customWidth="1"/>
    <col min="4103" max="4103" width="17.1640625" style="32" customWidth="1"/>
    <col min="4104" max="4104" width="14.83203125" style="32" customWidth="1"/>
    <col min="4105" max="4105" width="18.5" style="32" bestFit="1" customWidth="1"/>
    <col min="4106" max="4107" width="12.5" style="32" customWidth="1"/>
    <col min="4108" max="4352" width="9.33203125" style="32"/>
    <col min="4353" max="4353" width="6.6640625" style="32" customWidth="1"/>
    <col min="4354" max="4354" width="18.33203125" style="32" customWidth="1"/>
    <col min="4355" max="4355" width="117.5" style="32" customWidth="1"/>
    <col min="4356" max="4356" width="7.83203125" style="32" customWidth="1"/>
    <col min="4357" max="4358" width="14.83203125" style="32" customWidth="1"/>
    <col min="4359" max="4359" width="17.1640625" style="32" customWidth="1"/>
    <col min="4360" max="4360" width="14.83203125" style="32" customWidth="1"/>
    <col min="4361" max="4361" width="18.5" style="32" bestFit="1" customWidth="1"/>
    <col min="4362" max="4363" width="12.5" style="32" customWidth="1"/>
    <col min="4364" max="4608" width="9.33203125" style="32"/>
    <col min="4609" max="4609" width="6.6640625" style="32" customWidth="1"/>
    <col min="4610" max="4610" width="18.33203125" style="32" customWidth="1"/>
    <col min="4611" max="4611" width="117.5" style="32" customWidth="1"/>
    <col min="4612" max="4612" width="7.83203125" style="32" customWidth="1"/>
    <col min="4613" max="4614" width="14.83203125" style="32" customWidth="1"/>
    <col min="4615" max="4615" width="17.1640625" style="32" customWidth="1"/>
    <col min="4616" max="4616" width="14.83203125" style="32" customWidth="1"/>
    <col min="4617" max="4617" width="18.5" style="32" bestFit="1" customWidth="1"/>
    <col min="4618" max="4619" width="12.5" style="32" customWidth="1"/>
    <col min="4620" max="4864" width="9.33203125" style="32"/>
    <col min="4865" max="4865" width="6.6640625" style="32" customWidth="1"/>
    <col min="4866" max="4866" width="18.33203125" style="32" customWidth="1"/>
    <col min="4867" max="4867" width="117.5" style="32" customWidth="1"/>
    <col min="4868" max="4868" width="7.83203125" style="32" customWidth="1"/>
    <col min="4869" max="4870" width="14.83203125" style="32" customWidth="1"/>
    <col min="4871" max="4871" width="17.1640625" style="32" customWidth="1"/>
    <col min="4872" max="4872" width="14.83203125" style="32" customWidth="1"/>
    <col min="4873" max="4873" width="18.5" style="32" bestFit="1" customWidth="1"/>
    <col min="4874" max="4875" width="12.5" style="32" customWidth="1"/>
    <col min="4876" max="5120" width="9.33203125" style="32"/>
    <col min="5121" max="5121" width="6.6640625" style="32" customWidth="1"/>
    <col min="5122" max="5122" width="18.33203125" style="32" customWidth="1"/>
    <col min="5123" max="5123" width="117.5" style="32" customWidth="1"/>
    <col min="5124" max="5124" width="7.83203125" style="32" customWidth="1"/>
    <col min="5125" max="5126" width="14.83203125" style="32" customWidth="1"/>
    <col min="5127" max="5127" width="17.1640625" style="32" customWidth="1"/>
    <col min="5128" max="5128" width="14.83203125" style="32" customWidth="1"/>
    <col min="5129" max="5129" width="18.5" style="32" bestFit="1" customWidth="1"/>
    <col min="5130" max="5131" width="12.5" style="32" customWidth="1"/>
    <col min="5132" max="5376" width="9.33203125" style="32"/>
    <col min="5377" max="5377" width="6.6640625" style="32" customWidth="1"/>
    <col min="5378" max="5378" width="18.33203125" style="32" customWidth="1"/>
    <col min="5379" max="5379" width="117.5" style="32" customWidth="1"/>
    <col min="5380" max="5380" width="7.83203125" style="32" customWidth="1"/>
    <col min="5381" max="5382" width="14.83203125" style="32" customWidth="1"/>
    <col min="5383" max="5383" width="17.1640625" style="32" customWidth="1"/>
    <col min="5384" max="5384" width="14.83203125" style="32" customWidth="1"/>
    <col min="5385" max="5385" width="18.5" style="32" bestFit="1" customWidth="1"/>
    <col min="5386" max="5387" width="12.5" style="32" customWidth="1"/>
    <col min="5388" max="5632" width="9.33203125" style="32"/>
    <col min="5633" max="5633" width="6.6640625" style="32" customWidth="1"/>
    <col min="5634" max="5634" width="18.33203125" style="32" customWidth="1"/>
    <col min="5635" max="5635" width="117.5" style="32" customWidth="1"/>
    <col min="5636" max="5636" width="7.83203125" style="32" customWidth="1"/>
    <col min="5637" max="5638" width="14.83203125" style="32" customWidth="1"/>
    <col min="5639" max="5639" width="17.1640625" style="32" customWidth="1"/>
    <col min="5640" max="5640" width="14.83203125" style="32" customWidth="1"/>
    <col min="5641" max="5641" width="18.5" style="32" bestFit="1" customWidth="1"/>
    <col min="5642" max="5643" width="12.5" style="32" customWidth="1"/>
    <col min="5644" max="5888" width="9.33203125" style="32"/>
    <col min="5889" max="5889" width="6.6640625" style="32" customWidth="1"/>
    <col min="5890" max="5890" width="18.33203125" style="32" customWidth="1"/>
    <col min="5891" max="5891" width="117.5" style="32" customWidth="1"/>
    <col min="5892" max="5892" width="7.83203125" style="32" customWidth="1"/>
    <col min="5893" max="5894" width="14.83203125" style="32" customWidth="1"/>
    <col min="5895" max="5895" width="17.1640625" style="32" customWidth="1"/>
    <col min="5896" max="5896" width="14.83203125" style="32" customWidth="1"/>
    <col min="5897" max="5897" width="18.5" style="32" bestFit="1" customWidth="1"/>
    <col min="5898" max="5899" width="12.5" style="32" customWidth="1"/>
    <col min="5900" max="6144" width="9.33203125" style="32"/>
    <col min="6145" max="6145" width="6.6640625" style="32" customWidth="1"/>
    <col min="6146" max="6146" width="18.33203125" style="32" customWidth="1"/>
    <col min="6147" max="6147" width="117.5" style="32" customWidth="1"/>
    <col min="6148" max="6148" width="7.83203125" style="32" customWidth="1"/>
    <col min="6149" max="6150" width="14.83203125" style="32" customWidth="1"/>
    <col min="6151" max="6151" width="17.1640625" style="32" customWidth="1"/>
    <col min="6152" max="6152" width="14.83203125" style="32" customWidth="1"/>
    <col min="6153" max="6153" width="18.5" style="32" bestFit="1" customWidth="1"/>
    <col min="6154" max="6155" width="12.5" style="32" customWidth="1"/>
    <col min="6156" max="6400" width="9.33203125" style="32"/>
    <col min="6401" max="6401" width="6.6640625" style="32" customWidth="1"/>
    <col min="6402" max="6402" width="18.33203125" style="32" customWidth="1"/>
    <col min="6403" max="6403" width="117.5" style="32" customWidth="1"/>
    <col min="6404" max="6404" width="7.83203125" style="32" customWidth="1"/>
    <col min="6405" max="6406" width="14.83203125" style="32" customWidth="1"/>
    <col min="6407" max="6407" width="17.1640625" style="32" customWidth="1"/>
    <col min="6408" max="6408" width="14.83203125" style="32" customWidth="1"/>
    <col min="6409" max="6409" width="18.5" style="32" bestFit="1" customWidth="1"/>
    <col min="6410" max="6411" width="12.5" style="32" customWidth="1"/>
    <col min="6412" max="6656" width="9.33203125" style="32"/>
    <col min="6657" max="6657" width="6.6640625" style="32" customWidth="1"/>
    <col min="6658" max="6658" width="18.33203125" style="32" customWidth="1"/>
    <col min="6659" max="6659" width="117.5" style="32" customWidth="1"/>
    <col min="6660" max="6660" width="7.83203125" style="32" customWidth="1"/>
    <col min="6661" max="6662" width="14.83203125" style="32" customWidth="1"/>
    <col min="6663" max="6663" width="17.1640625" style="32" customWidth="1"/>
    <col min="6664" max="6664" width="14.83203125" style="32" customWidth="1"/>
    <col min="6665" max="6665" width="18.5" style="32" bestFit="1" customWidth="1"/>
    <col min="6666" max="6667" width="12.5" style="32" customWidth="1"/>
    <col min="6668" max="6912" width="9.33203125" style="32"/>
    <col min="6913" max="6913" width="6.6640625" style="32" customWidth="1"/>
    <col min="6914" max="6914" width="18.33203125" style="32" customWidth="1"/>
    <col min="6915" max="6915" width="117.5" style="32" customWidth="1"/>
    <col min="6916" max="6916" width="7.83203125" style="32" customWidth="1"/>
    <col min="6917" max="6918" width="14.83203125" style="32" customWidth="1"/>
    <col min="6919" max="6919" width="17.1640625" style="32" customWidth="1"/>
    <col min="6920" max="6920" width="14.83203125" style="32" customWidth="1"/>
    <col min="6921" max="6921" width="18.5" style="32" bestFit="1" customWidth="1"/>
    <col min="6922" max="6923" width="12.5" style="32" customWidth="1"/>
    <col min="6924" max="7168" width="9.33203125" style="32"/>
    <col min="7169" max="7169" width="6.6640625" style="32" customWidth="1"/>
    <col min="7170" max="7170" width="18.33203125" style="32" customWidth="1"/>
    <col min="7171" max="7171" width="117.5" style="32" customWidth="1"/>
    <col min="7172" max="7172" width="7.83203125" style="32" customWidth="1"/>
    <col min="7173" max="7174" width="14.83203125" style="32" customWidth="1"/>
    <col min="7175" max="7175" width="17.1640625" style="32" customWidth="1"/>
    <col min="7176" max="7176" width="14.83203125" style="32" customWidth="1"/>
    <col min="7177" max="7177" width="18.5" style="32" bestFit="1" customWidth="1"/>
    <col min="7178" max="7179" width="12.5" style="32" customWidth="1"/>
    <col min="7180" max="7424" width="9.33203125" style="32"/>
    <col min="7425" max="7425" width="6.6640625" style="32" customWidth="1"/>
    <col min="7426" max="7426" width="18.33203125" style="32" customWidth="1"/>
    <col min="7427" max="7427" width="117.5" style="32" customWidth="1"/>
    <col min="7428" max="7428" width="7.83203125" style="32" customWidth="1"/>
    <col min="7429" max="7430" width="14.83203125" style="32" customWidth="1"/>
    <col min="7431" max="7431" width="17.1640625" style="32" customWidth="1"/>
    <col min="7432" max="7432" width="14.83203125" style="32" customWidth="1"/>
    <col min="7433" max="7433" width="18.5" style="32" bestFit="1" customWidth="1"/>
    <col min="7434" max="7435" width="12.5" style="32" customWidth="1"/>
    <col min="7436" max="7680" width="9.33203125" style="32"/>
    <col min="7681" max="7681" width="6.6640625" style="32" customWidth="1"/>
    <col min="7682" max="7682" width="18.33203125" style="32" customWidth="1"/>
    <col min="7683" max="7683" width="117.5" style="32" customWidth="1"/>
    <col min="7684" max="7684" width="7.83203125" style="32" customWidth="1"/>
    <col min="7685" max="7686" width="14.83203125" style="32" customWidth="1"/>
    <col min="7687" max="7687" width="17.1640625" style="32" customWidth="1"/>
    <col min="7688" max="7688" width="14.83203125" style="32" customWidth="1"/>
    <col min="7689" max="7689" width="18.5" style="32" bestFit="1" customWidth="1"/>
    <col min="7690" max="7691" width="12.5" style="32" customWidth="1"/>
    <col min="7692" max="7936" width="9.33203125" style="32"/>
    <col min="7937" max="7937" width="6.6640625" style="32" customWidth="1"/>
    <col min="7938" max="7938" width="18.33203125" style="32" customWidth="1"/>
    <col min="7939" max="7939" width="117.5" style="32" customWidth="1"/>
    <col min="7940" max="7940" width="7.83203125" style="32" customWidth="1"/>
    <col min="7941" max="7942" width="14.83203125" style="32" customWidth="1"/>
    <col min="7943" max="7943" width="17.1640625" style="32" customWidth="1"/>
    <col min="7944" max="7944" width="14.83203125" style="32" customWidth="1"/>
    <col min="7945" max="7945" width="18.5" style="32" bestFit="1" customWidth="1"/>
    <col min="7946" max="7947" width="12.5" style="32" customWidth="1"/>
    <col min="7948" max="8192" width="9.33203125" style="32"/>
    <col min="8193" max="8193" width="6.6640625" style="32" customWidth="1"/>
    <col min="8194" max="8194" width="18.33203125" style="32" customWidth="1"/>
    <col min="8195" max="8195" width="117.5" style="32" customWidth="1"/>
    <col min="8196" max="8196" width="7.83203125" style="32" customWidth="1"/>
    <col min="8197" max="8198" width="14.83203125" style="32" customWidth="1"/>
    <col min="8199" max="8199" width="17.1640625" style="32" customWidth="1"/>
    <col min="8200" max="8200" width="14.83203125" style="32" customWidth="1"/>
    <col min="8201" max="8201" width="18.5" style="32" bestFit="1" customWidth="1"/>
    <col min="8202" max="8203" width="12.5" style="32" customWidth="1"/>
    <col min="8204" max="8448" width="9.33203125" style="32"/>
    <col min="8449" max="8449" width="6.6640625" style="32" customWidth="1"/>
    <col min="8450" max="8450" width="18.33203125" style="32" customWidth="1"/>
    <col min="8451" max="8451" width="117.5" style="32" customWidth="1"/>
    <col min="8452" max="8452" width="7.83203125" style="32" customWidth="1"/>
    <col min="8453" max="8454" width="14.83203125" style="32" customWidth="1"/>
    <col min="8455" max="8455" width="17.1640625" style="32" customWidth="1"/>
    <col min="8456" max="8456" width="14.83203125" style="32" customWidth="1"/>
    <col min="8457" max="8457" width="18.5" style="32" bestFit="1" customWidth="1"/>
    <col min="8458" max="8459" width="12.5" style="32" customWidth="1"/>
    <col min="8460" max="8704" width="9.33203125" style="32"/>
    <col min="8705" max="8705" width="6.6640625" style="32" customWidth="1"/>
    <col min="8706" max="8706" width="18.33203125" style="32" customWidth="1"/>
    <col min="8707" max="8707" width="117.5" style="32" customWidth="1"/>
    <col min="8708" max="8708" width="7.83203125" style="32" customWidth="1"/>
    <col min="8709" max="8710" width="14.83203125" style="32" customWidth="1"/>
    <col min="8711" max="8711" width="17.1640625" style="32" customWidth="1"/>
    <col min="8712" max="8712" width="14.83203125" style="32" customWidth="1"/>
    <col min="8713" max="8713" width="18.5" style="32" bestFit="1" customWidth="1"/>
    <col min="8714" max="8715" width="12.5" style="32" customWidth="1"/>
    <col min="8716" max="8960" width="9.33203125" style="32"/>
    <col min="8961" max="8961" width="6.6640625" style="32" customWidth="1"/>
    <col min="8962" max="8962" width="18.33203125" style="32" customWidth="1"/>
    <col min="8963" max="8963" width="117.5" style="32" customWidth="1"/>
    <col min="8964" max="8964" width="7.83203125" style="32" customWidth="1"/>
    <col min="8965" max="8966" width="14.83203125" style="32" customWidth="1"/>
    <col min="8967" max="8967" width="17.1640625" style="32" customWidth="1"/>
    <col min="8968" max="8968" width="14.83203125" style="32" customWidth="1"/>
    <col min="8969" max="8969" width="18.5" style="32" bestFit="1" customWidth="1"/>
    <col min="8970" max="8971" width="12.5" style="32" customWidth="1"/>
    <col min="8972" max="9216" width="9.33203125" style="32"/>
    <col min="9217" max="9217" width="6.6640625" style="32" customWidth="1"/>
    <col min="9218" max="9218" width="18.33203125" style="32" customWidth="1"/>
    <col min="9219" max="9219" width="117.5" style="32" customWidth="1"/>
    <col min="9220" max="9220" width="7.83203125" style="32" customWidth="1"/>
    <col min="9221" max="9222" width="14.83203125" style="32" customWidth="1"/>
    <col min="9223" max="9223" width="17.1640625" style="32" customWidth="1"/>
    <col min="9224" max="9224" width="14.83203125" style="32" customWidth="1"/>
    <col min="9225" max="9225" width="18.5" style="32" bestFit="1" customWidth="1"/>
    <col min="9226" max="9227" width="12.5" style="32" customWidth="1"/>
    <col min="9228" max="9472" width="9.33203125" style="32"/>
    <col min="9473" max="9473" width="6.6640625" style="32" customWidth="1"/>
    <col min="9474" max="9474" width="18.33203125" style="32" customWidth="1"/>
    <col min="9475" max="9475" width="117.5" style="32" customWidth="1"/>
    <col min="9476" max="9476" width="7.83203125" style="32" customWidth="1"/>
    <col min="9477" max="9478" width="14.83203125" style="32" customWidth="1"/>
    <col min="9479" max="9479" width="17.1640625" style="32" customWidth="1"/>
    <col min="9480" max="9480" width="14.83203125" style="32" customWidth="1"/>
    <col min="9481" max="9481" width="18.5" style="32" bestFit="1" customWidth="1"/>
    <col min="9482" max="9483" width="12.5" style="32" customWidth="1"/>
    <col min="9484" max="9728" width="9.33203125" style="32"/>
    <col min="9729" max="9729" width="6.6640625" style="32" customWidth="1"/>
    <col min="9730" max="9730" width="18.33203125" style="32" customWidth="1"/>
    <col min="9731" max="9731" width="117.5" style="32" customWidth="1"/>
    <col min="9732" max="9732" width="7.83203125" style="32" customWidth="1"/>
    <col min="9733" max="9734" width="14.83203125" style="32" customWidth="1"/>
    <col min="9735" max="9735" width="17.1640625" style="32" customWidth="1"/>
    <col min="9736" max="9736" width="14.83203125" style="32" customWidth="1"/>
    <col min="9737" max="9737" width="18.5" style="32" bestFit="1" customWidth="1"/>
    <col min="9738" max="9739" width="12.5" style="32" customWidth="1"/>
    <col min="9740" max="9984" width="9.33203125" style="32"/>
    <col min="9985" max="9985" width="6.6640625" style="32" customWidth="1"/>
    <col min="9986" max="9986" width="18.33203125" style="32" customWidth="1"/>
    <col min="9987" max="9987" width="117.5" style="32" customWidth="1"/>
    <col min="9988" max="9988" width="7.83203125" style="32" customWidth="1"/>
    <col min="9989" max="9990" width="14.83203125" style="32" customWidth="1"/>
    <col min="9991" max="9991" width="17.1640625" style="32" customWidth="1"/>
    <col min="9992" max="9992" width="14.83203125" style="32" customWidth="1"/>
    <col min="9993" max="9993" width="18.5" style="32" bestFit="1" customWidth="1"/>
    <col min="9994" max="9995" width="12.5" style="32" customWidth="1"/>
    <col min="9996" max="10240" width="9.33203125" style="32"/>
    <col min="10241" max="10241" width="6.6640625" style="32" customWidth="1"/>
    <col min="10242" max="10242" width="18.33203125" style="32" customWidth="1"/>
    <col min="10243" max="10243" width="117.5" style="32" customWidth="1"/>
    <col min="10244" max="10244" width="7.83203125" style="32" customWidth="1"/>
    <col min="10245" max="10246" width="14.83203125" style="32" customWidth="1"/>
    <col min="10247" max="10247" width="17.1640625" style="32" customWidth="1"/>
    <col min="10248" max="10248" width="14.83203125" style="32" customWidth="1"/>
    <col min="10249" max="10249" width="18.5" style="32" bestFit="1" customWidth="1"/>
    <col min="10250" max="10251" width="12.5" style="32" customWidth="1"/>
    <col min="10252" max="10496" width="9.33203125" style="32"/>
    <col min="10497" max="10497" width="6.6640625" style="32" customWidth="1"/>
    <col min="10498" max="10498" width="18.33203125" style="32" customWidth="1"/>
    <col min="10499" max="10499" width="117.5" style="32" customWidth="1"/>
    <col min="10500" max="10500" width="7.83203125" style="32" customWidth="1"/>
    <col min="10501" max="10502" width="14.83203125" style="32" customWidth="1"/>
    <col min="10503" max="10503" width="17.1640625" style="32" customWidth="1"/>
    <col min="10504" max="10504" width="14.83203125" style="32" customWidth="1"/>
    <col min="10505" max="10505" width="18.5" style="32" bestFit="1" customWidth="1"/>
    <col min="10506" max="10507" width="12.5" style="32" customWidth="1"/>
    <col min="10508" max="10752" width="9.33203125" style="32"/>
    <col min="10753" max="10753" width="6.6640625" style="32" customWidth="1"/>
    <col min="10754" max="10754" width="18.33203125" style="32" customWidth="1"/>
    <col min="10755" max="10755" width="117.5" style="32" customWidth="1"/>
    <col min="10756" max="10756" width="7.83203125" style="32" customWidth="1"/>
    <col min="10757" max="10758" width="14.83203125" style="32" customWidth="1"/>
    <col min="10759" max="10759" width="17.1640625" style="32" customWidth="1"/>
    <col min="10760" max="10760" width="14.83203125" style="32" customWidth="1"/>
    <col min="10761" max="10761" width="18.5" style="32" bestFit="1" customWidth="1"/>
    <col min="10762" max="10763" width="12.5" style="32" customWidth="1"/>
    <col min="10764" max="11008" width="9.33203125" style="32"/>
    <col min="11009" max="11009" width="6.6640625" style="32" customWidth="1"/>
    <col min="11010" max="11010" width="18.33203125" style="32" customWidth="1"/>
    <col min="11011" max="11011" width="117.5" style="32" customWidth="1"/>
    <col min="11012" max="11012" width="7.83203125" style="32" customWidth="1"/>
    <col min="11013" max="11014" width="14.83203125" style="32" customWidth="1"/>
    <col min="11015" max="11015" width="17.1640625" style="32" customWidth="1"/>
    <col min="11016" max="11016" width="14.83203125" style="32" customWidth="1"/>
    <col min="11017" max="11017" width="18.5" style="32" bestFit="1" customWidth="1"/>
    <col min="11018" max="11019" width="12.5" style="32" customWidth="1"/>
    <col min="11020" max="11264" width="9.33203125" style="32"/>
    <col min="11265" max="11265" width="6.6640625" style="32" customWidth="1"/>
    <col min="11266" max="11266" width="18.33203125" style="32" customWidth="1"/>
    <col min="11267" max="11267" width="117.5" style="32" customWidth="1"/>
    <col min="11268" max="11268" width="7.83203125" style="32" customWidth="1"/>
    <col min="11269" max="11270" width="14.83203125" style="32" customWidth="1"/>
    <col min="11271" max="11271" width="17.1640625" style="32" customWidth="1"/>
    <col min="11272" max="11272" width="14.83203125" style="32" customWidth="1"/>
    <col min="11273" max="11273" width="18.5" style="32" bestFit="1" customWidth="1"/>
    <col min="11274" max="11275" width="12.5" style="32" customWidth="1"/>
    <col min="11276" max="11520" width="9.33203125" style="32"/>
    <col min="11521" max="11521" width="6.6640625" style="32" customWidth="1"/>
    <col min="11522" max="11522" width="18.33203125" style="32" customWidth="1"/>
    <col min="11523" max="11523" width="117.5" style="32" customWidth="1"/>
    <col min="11524" max="11524" width="7.83203125" style="32" customWidth="1"/>
    <col min="11525" max="11526" width="14.83203125" style="32" customWidth="1"/>
    <col min="11527" max="11527" width="17.1640625" style="32" customWidth="1"/>
    <col min="11528" max="11528" width="14.83203125" style="32" customWidth="1"/>
    <col min="11529" max="11529" width="18.5" style="32" bestFit="1" customWidth="1"/>
    <col min="11530" max="11531" width="12.5" style="32" customWidth="1"/>
    <col min="11532" max="11776" width="9.33203125" style="32"/>
    <col min="11777" max="11777" width="6.6640625" style="32" customWidth="1"/>
    <col min="11778" max="11778" width="18.33203125" style="32" customWidth="1"/>
    <col min="11779" max="11779" width="117.5" style="32" customWidth="1"/>
    <col min="11780" max="11780" width="7.83203125" style="32" customWidth="1"/>
    <col min="11781" max="11782" width="14.83203125" style="32" customWidth="1"/>
    <col min="11783" max="11783" width="17.1640625" style="32" customWidth="1"/>
    <col min="11784" max="11784" width="14.83203125" style="32" customWidth="1"/>
    <col min="11785" max="11785" width="18.5" style="32" bestFit="1" customWidth="1"/>
    <col min="11786" max="11787" width="12.5" style="32" customWidth="1"/>
    <col min="11788" max="12032" width="9.33203125" style="32"/>
    <col min="12033" max="12033" width="6.6640625" style="32" customWidth="1"/>
    <col min="12034" max="12034" width="18.33203125" style="32" customWidth="1"/>
    <col min="12035" max="12035" width="117.5" style="32" customWidth="1"/>
    <col min="12036" max="12036" width="7.83203125" style="32" customWidth="1"/>
    <col min="12037" max="12038" width="14.83203125" style="32" customWidth="1"/>
    <col min="12039" max="12039" width="17.1640625" style="32" customWidth="1"/>
    <col min="12040" max="12040" width="14.83203125" style="32" customWidth="1"/>
    <col min="12041" max="12041" width="18.5" style="32" bestFit="1" customWidth="1"/>
    <col min="12042" max="12043" width="12.5" style="32" customWidth="1"/>
    <col min="12044" max="12288" width="9.33203125" style="32"/>
    <col min="12289" max="12289" width="6.6640625" style="32" customWidth="1"/>
    <col min="12290" max="12290" width="18.33203125" style="32" customWidth="1"/>
    <col min="12291" max="12291" width="117.5" style="32" customWidth="1"/>
    <col min="12292" max="12292" width="7.83203125" style="32" customWidth="1"/>
    <col min="12293" max="12294" width="14.83203125" style="32" customWidth="1"/>
    <col min="12295" max="12295" width="17.1640625" style="32" customWidth="1"/>
    <col min="12296" max="12296" width="14.83203125" style="32" customWidth="1"/>
    <col min="12297" max="12297" width="18.5" style="32" bestFit="1" customWidth="1"/>
    <col min="12298" max="12299" width="12.5" style="32" customWidth="1"/>
    <col min="12300" max="12544" width="9.33203125" style="32"/>
    <col min="12545" max="12545" width="6.6640625" style="32" customWidth="1"/>
    <col min="12546" max="12546" width="18.33203125" style="32" customWidth="1"/>
    <col min="12547" max="12547" width="117.5" style="32" customWidth="1"/>
    <col min="12548" max="12548" width="7.83203125" style="32" customWidth="1"/>
    <col min="12549" max="12550" width="14.83203125" style="32" customWidth="1"/>
    <col min="12551" max="12551" width="17.1640625" style="32" customWidth="1"/>
    <col min="12552" max="12552" width="14.83203125" style="32" customWidth="1"/>
    <col min="12553" max="12553" width="18.5" style="32" bestFit="1" customWidth="1"/>
    <col min="12554" max="12555" width="12.5" style="32" customWidth="1"/>
    <col min="12556" max="12800" width="9.33203125" style="32"/>
    <col min="12801" max="12801" width="6.6640625" style="32" customWidth="1"/>
    <col min="12802" max="12802" width="18.33203125" style="32" customWidth="1"/>
    <col min="12803" max="12803" width="117.5" style="32" customWidth="1"/>
    <col min="12804" max="12804" width="7.83203125" style="32" customWidth="1"/>
    <col min="12805" max="12806" width="14.83203125" style="32" customWidth="1"/>
    <col min="12807" max="12807" width="17.1640625" style="32" customWidth="1"/>
    <col min="12808" max="12808" width="14.83203125" style="32" customWidth="1"/>
    <col min="12809" max="12809" width="18.5" style="32" bestFit="1" customWidth="1"/>
    <col min="12810" max="12811" width="12.5" style="32" customWidth="1"/>
    <col min="12812" max="13056" width="9.33203125" style="32"/>
    <col min="13057" max="13057" width="6.6640625" style="32" customWidth="1"/>
    <col min="13058" max="13058" width="18.33203125" style="32" customWidth="1"/>
    <col min="13059" max="13059" width="117.5" style="32" customWidth="1"/>
    <col min="13060" max="13060" width="7.83203125" style="32" customWidth="1"/>
    <col min="13061" max="13062" width="14.83203125" style="32" customWidth="1"/>
    <col min="13063" max="13063" width="17.1640625" style="32" customWidth="1"/>
    <col min="13064" max="13064" width="14.83203125" style="32" customWidth="1"/>
    <col min="13065" max="13065" width="18.5" style="32" bestFit="1" customWidth="1"/>
    <col min="13066" max="13067" width="12.5" style="32" customWidth="1"/>
    <col min="13068" max="13312" width="9.33203125" style="32"/>
    <col min="13313" max="13313" width="6.6640625" style="32" customWidth="1"/>
    <col min="13314" max="13314" width="18.33203125" style="32" customWidth="1"/>
    <col min="13315" max="13315" width="117.5" style="32" customWidth="1"/>
    <col min="13316" max="13316" width="7.83203125" style="32" customWidth="1"/>
    <col min="13317" max="13318" width="14.83203125" style="32" customWidth="1"/>
    <col min="13319" max="13319" width="17.1640625" style="32" customWidth="1"/>
    <col min="13320" max="13320" width="14.83203125" style="32" customWidth="1"/>
    <col min="13321" max="13321" width="18.5" style="32" bestFit="1" customWidth="1"/>
    <col min="13322" max="13323" width="12.5" style="32" customWidth="1"/>
    <col min="13324" max="13568" width="9.33203125" style="32"/>
    <col min="13569" max="13569" width="6.6640625" style="32" customWidth="1"/>
    <col min="13570" max="13570" width="18.33203125" style="32" customWidth="1"/>
    <col min="13571" max="13571" width="117.5" style="32" customWidth="1"/>
    <col min="13572" max="13572" width="7.83203125" style="32" customWidth="1"/>
    <col min="13573" max="13574" width="14.83203125" style="32" customWidth="1"/>
    <col min="13575" max="13575" width="17.1640625" style="32" customWidth="1"/>
    <col min="13576" max="13576" width="14.83203125" style="32" customWidth="1"/>
    <col min="13577" max="13577" width="18.5" style="32" bestFit="1" customWidth="1"/>
    <col min="13578" max="13579" width="12.5" style="32" customWidth="1"/>
    <col min="13580" max="13824" width="9.33203125" style="32"/>
    <col min="13825" max="13825" width="6.6640625" style="32" customWidth="1"/>
    <col min="13826" max="13826" width="18.33203125" style="32" customWidth="1"/>
    <col min="13827" max="13827" width="117.5" style="32" customWidth="1"/>
    <col min="13828" max="13828" width="7.83203125" style="32" customWidth="1"/>
    <col min="13829" max="13830" width="14.83203125" style="32" customWidth="1"/>
    <col min="13831" max="13831" width="17.1640625" style="32" customWidth="1"/>
    <col min="13832" max="13832" width="14.83203125" style="32" customWidth="1"/>
    <col min="13833" max="13833" width="18.5" style="32" bestFit="1" customWidth="1"/>
    <col min="13834" max="13835" width="12.5" style="32" customWidth="1"/>
    <col min="13836" max="14080" width="9.33203125" style="32"/>
    <col min="14081" max="14081" width="6.6640625" style="32" customWidth="1"/>
    <col min="14082" max="14082" width="18.33203125" style="32" customWidth="1"/>
    <col min="14083" max="14083" width="117.5" style="32" customWidth="1"/>
    <col min="14084" max="14084" width="7.83203125" style="32" customWidth="1"/>
    <col min="14085" max="14086" width="14.83203125" style="32" customWidth="1"/>
    <col min="14087" max="14087" width="17.1640625" style="32" customWidth="1"/>
    <col min="14088" max="14088" width="14.83203125" style="32" customWidth="1"/>
    <col min="14089" max="14089" width="18.5" style="32" bestFit="1" customWidth="1"/>
    <col min="14090" max="14091" width="12.5" style="32" customWidth="1"/>
    <col min="14092" max="14336" width="9.33203125" style="32"/>
    <col min="14337" max="14337" width="6.6640625" style="32" customWidth="1"/>
    <col min="14338" max="14338" width="18.33203125" style="32" customWidth="1"/>
    <col min="14339" max="14339" width="117.5" style="32" customWidth="1"/>
    <col min="14340" max="14340" width="7.83203125" style="32" customWidth="1"/>
    <col min="14341" max="14342" width="14.83203125" style="32" customWidth="1"/>
    <col min="14343" max="14343" width="17.1640625" style="32" customWidth="1"/>
    <col min="14344" max="14344" width="14.83203125" style="32" customWidth="1"/>
    <col min="14345" max="14345" width="18.5" style="32" bestFit="1" customWidth="1"/>
    <col min="14346" max="14347" width="12.5" style="32" customWidth="1"/>
    <col min="14348" max="14592" width="9.33203125" style="32"/>
    <col min="14593" max="14593" width="6.6640625" style="32" customWidth="1"/>
    <col min="14594" max="14594" width="18.33203125" style="32" customWidth="1"/>
    <col min="14595" max="14595" width="117.5" style="32" customWidth="1"/>
    <col min="14596" max="14596" width="7.83203125" style="32" customWidth="1"/>
    <col min="14597" max="14598" width="14.83203125" style="32" customWidth="1"/>
    <col min="14599" max="14599" width="17.1640625" style="32" customWidth="1"/>
    <col min="14600" max="14600" width="14.83203125" style="32" customWidth="1"/>
    <col min="14601" max="14601" width="18.5" style="32" bestFit="1" customWidth="1"/>
    <col min="14602" max="14603" width="12.5" style="32" customWidth="1"/>
    <col min="14604" max="14848" width="9.33203125" style="32"/>
    <col min="14849" max="14849" width="6.6640625" style="32" customWidth="1"/>
    <col min="14850" max="14850" width="18.33203125" style="32" customWidth="1"/>
    <col min="14851" max="14851" width="117.5" style="32" customWidth="1"/>
    <col min="14852" max="14852" width="7.83203125" style="32" customWidth="1"/>
    <col min="14853" max="14854" width="14.83203125" style="32" customWidth="1"/>
    <col min="14855" max="14855" width="17.1640625" style="32" customWidth="1"/>
    <col min="14856" max="14856" width="14.83203125" style="32" customWidth="1"/>
    <col min="14857" max="14857" width="18.5" style="32" bestFit="1" customWidth="1"/>
    <col min="14858" max="14859" width="12.5" style="32" customWidth="1"/>
    <col min="14860" max="15104" width="9.33203125" style="32"/>
    <col min="15105" max="15105" width="6.6640625" style="32" customWidth="1"/>
    <col min="15106" max="15106" width="18.33203125" style="32" customWidth="1"/>
    <col min="15107" max="15107" width="117.5" style="32" customWidth="1"/>
    <col min="15108" max="15108" width="7.83203125" style="32" customWidth="1"/>
    <col min="15109" max="15110" width="14.83203125" style="32" customWidth="1"/>
    <col min="15111" max="15111" width="17.1640625" style="32" customWidth="1"/>
    <col min="15112" max="15112" width="14.83203125" style="32" customWidth="1"/>
    <col min="15113" max="15113" width="18.5" style="32" bestFit="1" customWidth="1"/>
    <col min="15114" max="15115" width="12.5" style="32" customWidth="1"/>
    <col min="15116" max="15360" width="9.33203125" style="32"/>
    <col min="15361" max="15361" width="6.6640625" style="32" customWidth="1"/>
    <col min="15362" max="15362" width="18.33203125" style="32" customWidth="1"/>
    <col min="15363" max="15363" width="117.5" style="32" customWidth="1"/>
    <col min="15364" max="15364" width="7.83203125" style="32" customWidth="1"/>
    <col min="15365" max="15366" width="14.83203125" style="32" customWidth="1"/>
    <col min="15367" max="15367" width="17.1640625" style="32" customWidth="1"/>
    <col min="15368" max="15368" width="14.83203125" style="32" customWidth="1"/>
    <col min="15369" max="15369" width="18.5" style="32" bestFit="1" customWidth="1"/>
    <col min="15370" max="15371" width="12.5" style="32" customWidth="1"/>
    <col min="15372" max="15616" width="9.33203125" style="32"/>
    <col min="15617" max="15617" width="6.6640625" style="32" customWidth="1"/>
    <col min="15618" max="15618" width="18.33203125" style="32" customWidth="1"/>
    <col min="15619" max="15619" width="117.5" style="32" customWidth="1"/>
    <col min="15620" max="15620" width="7.83203125" style="32" customWidth="1"/>
    <col min="15621" max="15622" width="14.83203125" style="32" customWidth="1"/>
    <col min="15623" max="15623" width="17.1640625" style="32" customWidth="1"/>
    <col min="15624" max="15624" width="14.83203125" style="32" customWidth="1"/>
    <col min="15625" max="15625" width="18.5" style="32" bestFit="1" customWidth="1"/>
    <col min="15626" max="15627" width="12.5" style="32" customWidth="1"/>
    <col min="15628" max="15872" width="9.33203125" style="32"/>
    <col min="15873" max="15873" width="6.6640625" style="32" customWidth="1"/>
    <col min="15874" max="15874" width="18.33203125" style="32" customWidth="1"/>
    <col min="15875" max="15875" width="117.5" style="32" customWidth="1"/>
    <col min="15876" max="15876" width="7.83203125" style="32" customWidth="1"/>
    <col min="15877" max="15878" width="14.83203125" style="32" customWidth="1"/>
    <col min="15879" max="15879" width="17.1640625" style="32" customWidth="1"/>
    <col min="15880" max="15880" width="14.83203125" style="32" customWidth="1"/>
    <col min="15881" max="15881" width="18.5" style="32" bestFit="1" customWidth="1"/>
    <col min="15882" max="15883" width="12.5" style="32" customWidth="1"/>
    <col min="15884" max="16128" width="9.33203125" style="32"/>
    <col min="16129" max="16129" width="6.6640625" style="32" customWidth="1"/>
    <col min="16130" max="16130" width="18.33203125" style="32" customWidth="1"/>
    <col min="16131" max="16131" width="117.5" style="32" customWidth="1"/>
    <col min="16132" max="16132" width="7.83203125" style="32" customWidth="1"/>
    <col min="16133" max="16134" width="14.83203125" style="32" customWidth="1"/>
    <col min="16135" max="16135" width="17.1640625" style="32" customWidth="1"/>
    <col min="16136" max="16136" width="14.83203125" style="32" customWidth="1"/>
    <col min="16137" max="16137" width="18.5" style="32" bestFit="1" customWidth="1"/>
    <col min="16138" max="16139" width="12.5" style="32" customWidth="1"/>
    <col min="16140" max="16384" width="9.33203125" style="32"/>
  </cols>
  <sheetData>
    <row r="1" spans="1:24">
      <c r="A1" s="127" t="s">
        <v>415</v>
      </c>
      <c r="B1" s="128"/>
      <c r="C1" s="129"/>
      <c r="D1" s="130"/>
      <c r="E1" s="131"/>
      <c r="F1" s="132"/>
      <c r="G1" s="132"/>
      <c r="H1" s="132"/>
      <c r="I1" s="132"/>
      <c r="J1" s="131"/>
      <c r="K1" s="131"/>
    </row>
    <row r="2" spans="1:24">
      <c r="A2" s="127" t="s">
        <v>676</v>
      </c>
      <c r="B2" s="128"/>
      <c r="C2" s="129"/>
      <c r="D2" s="130"/>
      <c r="E2" s="131"/>
      <c r="F2" s="132"/>
      <c r="G2" s="132"/>
      <c r="H2" s="132"/>
      <c r="I2" s="132"/>
      <c r="J2" s="131"/>
      <c r="K2" s="131"/>
    </row>
    <row r="3" spans="1:24">
      <c r="A3" s="129" t="s">
        <v>677</v>
      </c>
      <c r="B3" s="128"/>
      <c r="C3" s="129"/>
      <c r="D3" s="130"/>
      <c r="E3" s="131"/>
      <c r="F3" s="132"/>
      <c r="G3" s="132"/>
      <c r="H3" s="132"/>
      <c r="I3" s="132"/>
      <c r="J3" s="131"/>
      <c r="K3" s="131"/>
      <c r="M3" s="32">
        <v>13.8</v>
      </c>
    </row>
    <row r="4" spans="1:24">
      <c r="A4" s="129" t="s">
        <v>416</v>
      </c>
      <c r="B4" s="128"/>
      <c r="C4" s="133"/>
      <c r="D4" s="130"/>
      <c r="E4" s="131"/>
      <c r="F4" s="132"/>
      <c r="G4" s="132"/>
      <c r="H4" s="132"/>
      <c r="I4" s="132"/>
      <c r="J4" s="131"/>
      <c r="K4" s="131"/>
    </row>
    <row r="5" spans="1:24">
      <c r="A5" s="33" t="s">
        <v>417</v>
      </c>
      <c r="B5" s="33" t="s">
        <v>168</v>
      </c>
      <c r="C5" s="34" t="s">
        <v>418</v>
      </c>
      <c r="D5" s="35" t="s">
        <v>419</v>
      </c>
      <c r="E5" s="34" t="s">
        <v>420</v>
      </c>
      <c r="F5" s="34"/>
      <c r="G5" s="36" t="s">
        <v>421</v>
      </c>
      <c r="H5" s="36" t="s">
        <v>422</v>
      </c>
      <c r="I5" s="36" t="s">
        <v>423</v>
      </c>
      <c r="J5" s="34" t="s">
        <v>424</v>
      </c>
      <c r="K5" s="34" t="s">
        <v>425</v>
      </c>
    </row>
    <row r="6" spans="1:24">
      <c r="A6" s="37">
        <v>1</v>
      </c>
      <c r="B6" s="37"/>
      <c r="C6" s="38" t="s">
        <v>426</v>
      </c>
      <c r="D6" s="39"/>
      <c r="E6" s="40"/>
      <c r="F6" s="40"/>
      <c r="G6" s="41">
        <f>G7+G90+G158+G188+G209</f>
        <v>1300712.5566623264</v>
      </c>
      <c r="H6" s="41"/>
      <c r="I6" s="41">
        <f>I7+I90+I158+I188+I209</f>
        <v>1601824.6246966512</v>
      </c>
      <c r="J6" s="42">
        <v>1.292</v>
      </c>
      <c r="K6" s="42">
        <v>1.1930000000000001</v>
      </c>
    </row>
    <row r="7" spans="1:24">
      <c r="A7" s="37">
        <v>2</v>
      </c>
      <c r="B7" s="37"/>
      <c r="C7" s="38" t="s">
        <v>427</v>
      </c>
      <c r="D7" s="39"/>
      <c r="E7" s="40"/>
      <c r="F7" s="40"/>
      <c r="G7" s="41">
        <f>G8</f>
        <v>456325.06245574675</v>
      </c>
      <c r="H7" s="41"/>
      <c r="I7" s="41">
        <f>I8</f>
        <v>570762.12848568195</v>
      </c>
      <c r="J7" s="40"/>
      <c r="K7" s="40"/>
    </row>
    <row r="8" spans="1:24">
      <c r="A8" s="43">
        <v>3</v>
      </c>
      <c r="B8" s="43"/>
      <c r="C8" s="44" t="s">
        <v>428</v>
      </c>
      <c r="D8" s="45"/>
      <c r="E8" s="46"/>
      <c r="F8" s="40"/>
      <c r="G8" s="47">
        <f>G9+G46+G86</f>
        <v>456325.06245574675</v>
      </c>
      <c r="H8" s="47"/>
      <c r="I8" s="47">
        <f>I9+I46+I86</f>
        <v>570762.12848568195</v>
      </c>
      <c r="J8" s="46"/>
      <c r="K8" s="46"/>
      <c r="N8" s="48"/>
      <c r="O8" s="48"/>
    </row>
    <row r="9" spans="1:24">
      <c r="A9" s="49">
        <v>4</v>
      </c>
      <c r="B9" s="49"/>
      <c r="C9" s="50" t="s">
        <v>429</v>
      </c>
      <c r="D9" s="51"/>
      <c r="E9" s="52"/>
      <c r="F9" s="52"/>
      <c r="G9" s="53">
        <f>G10+G12+G14+G22+G30+G32+G39+G44</f>
        <v>266326.55531288963</v>
      </c>
      <c r="H9" s="53"/>
      <c r="I9" s="53">
        <f>I10+I12+I14+I22+I30+I32+I39+I44</f>
        <v>344093.9094642534</v>
      </c>
      <c r="J9" s="52"/>
      <c r="K9" s="52"/>
      <c r="L9" s="32" t="str">
        <f>IF(I9/G9=1.292,"OK!","Erro!")</f>
        <v>OK!</v>
      </c>
    </row>
    <row r="10" spans="1:24" s="141" customFormat="1" ht="12.75" customHeight="1">
      <c r="A10" s="134">
        <v>5</v>
      </c>
      <c r="B10" s="134"/>
      <c r="C10" s="135" t="s">
        <v>552</v>
      </c>
      <c r="D10" s="136"/>
      <c r="E10" s="137"/>
      <c r="F10" s="138"/>
      <c r="G10" s="58">
        <f>SUM(G11)</f>
        <v>19261.440000000002</v>
      </c>
      <c r="H10" s="58"/>
      <c r="I10" s="58">
        <f>SUM(I11)</f>
        <v>24885.780480000005</v>
      </c>
      <c r="J10" s="139"/>
      <c r="K10" s="140"/>
      <c r="L10" s="149"/>
      <c r="M10" s="150"/>
      <c r="N10" s="151"/>
      <c r="O10" s="152"/>
      <c r="P10" s="153"/>
      <c r="Q10" s="142"/>
      <c r="R10" s="142"/>
      <c r="S10" s="142"/>
      <c r="T10" s="142"/>
      <c r="U10" s="142"/>
      <c r="V10" s="142"/>
      <c r="W10" s="142"/>
      <c r="X10" s="142"/>
    </row>
    <row r="11" spans="1:24" s="141" customFormat="1" ht="12.75" customHeight="1">
      <c r="A11" s="143">
        <v>6</v>
      </c>
      <c r="B11" s="143" t="s">
        <v>199</v>
      </c>
      <c r="C11" s="144" t="s">
        <v>679</v>
      </c>
      <c r="D11" s="145" t="s">
        <v>175</v>
      </c>
      <c r="E11" s="146">
        <v>1</v>
      </c>
      <c r="F11" s="147">
        <f>'LISTA DE COMPOSIÇÕES'!F5</f>
        <v>19261.440000000002</v>
      </c>
      <c r="G11" s="71">
        <f>F11*E11</f>
        <v>19261.440000000002</v>
      </c>
      <c r="H11" s="71">
        <f>F11*J11</f>
        <v>24885.780480000005</v>
      </c>
      <c r="I11" s="71">
        <f>H11*E11</f>
        <v>24885.780480000005</v>
      </c>
      <c r="J11" s="69">
        <v>1.292</v>
      </c>
      <c r="K11" s="148"/>
      <c r="L11" s="154"/>
      <c r="M11" s="155"/>
      <c r="N11" s="151"/>
      <c r="O11" s="152"/>
      <c r="P11" s="153"/>
      <c r="Q11" s="142"/>
      <c r="R11" s="142"/>
      <c r="S11" s="142"/>
      <c r="U11" s="142"/>
      <c r="V11" s="142"/>
      <c r="W11" s="142"/>
    </row>
    <row r="12" spans="1:24">
      <c r="A12" s="54">
        <v>7</v>
      </c>
      <c r="B12" s="54"/>
      <c r="C12" s="55" t="s">
        <v>430</v>
      </c>
      <c r="D12" s="56"/>
      <c r="E12" s="57"/>
      <c r="F12" s="57"/>
      <c r="G12" s="58">
        <f>SUM(G13)</f>
        <v>722.5</v>
      </c>
      <c r="H12" s="58"/>
      <c r="I12" s="58">
        <f>SUM(I13)</f>
        <v>933.47</v>
      </c>
      <c r="J12" s="57"/>
      <c r="K12" s="57"/>
      <c r="L12" s="32" t="str">
        <f>IF(I12/G12=1.292,"OK!","Erro!")</f>
        <v>OK!</v>
      </c>
    </row>
    <row r="13" spans="1:24">
      <c r="A13" s="59">
        <v>8</v>
      </c>
      <c r="B13" s="59">
        <v>65000017</v>
      </c>
      <c r="C13" s="60" t="s">
        <v>431</v>
      </c>
      <c r="D13" s="61" t="s">
        <v>221</v>
      </c>
      <c r="E13" s="62">
        <v>125</v>
      </c>
      <c r="F13" s="63">
        <v>5.78</v>
      </c>
      <c r="G13" s="64">
        <f>F13*E13</f>
        <v>722.5</v>
      </c>
      <c r="H13" s="64">
        <f>F13*J13</f>
        <v>7.4677600000000002</v>
      </c>
      <c r="I13" s="64">
        <f>H13*E13</f>
        <v>933.47</v>
      </c>
      <c r="J13" s="62">
        <v>1.292</v>
      </c>
      <c r="K13" s="62"/>
    </row>
    <row r="14" spans="1:24">
      <c r="A14" s="54">
        <v>9</v>
      </c>
      <c r="B14" s="54"/>
      <c r="C14" s="55" t="s">
        <v>432</v>
      </c>
      <c r="D14" s="56"/>
      <c r="E14" s="57"/>
      <c r="F14" s="56"/>
      <c r="G14" s="58">
        <f>SUM(G15:G21)</f>
        <v>21071.565312889579</v>
      </c>
      <c r="H14" s="58"/>
      <c r="I14" s="58">
        <f>SUM(I15:I21)</f>
        <v>27224.462384253333</v>
      </c>
      <c r="J14" s="57"/>
      <c r="K14" s="57"/>
      <c r="L14" s="32" t="str">
        <f>IF(I14/G14=1.292,"OK!","Erro!")</f>
        <v>OK!</v>
      </c>
    </row>
    <row r="15" spans="1:24">
      <c r="A15" s="65">
        <v>10</v>
      </c>
      <c r="B15" s="66" t="s">
        <v>433</v>
      </c>
      <c r="C15" s="67" t="s">
        <v>24</v>
      </c>
      <c r="D15" s="68" t="s">
        <v>221</v>
      </c>
      <c r="E15" s="69">
        <v>0.55000000000000004</v>
      </c>
      <c r="F15" s="70">
        <f>'LISTA DE COMPOSIÇÕES'!F59</f>
        <v>558.17966666666666</v>
      </c>
      <c r="G15" s="71">
        <f>F15*E15</f>
        <v>306.9988166666667</v>
      </c>
      <c r="H15" s="71">
        <f>F15*J15</f>
        <v>721.16812933333335</v>
      </c>
      <c r="I15" s="71">
        <f>H15*E15</f>
        <v>396.6424711333334</v>
      </c>
      <c r="J15" s="69">
        <v>1.292</v>
      </c>
      <c r="K15" s="69"/>
    </row>
    <row r="16" spans="1:24" ht="24">
      <c r="A16" s="65">
        <v>11</v>
      </c>
      <c r="B16" s="66" t="s">
        <v>434</v>
      </c>
      <c r="C16" s="72" t="s">
        <v>435</v>
      </c>
      <c r="D16" s="68" t="s">
        <v>221</v>
      </c>
      <c r="E16" s="69">
        <v>0.72</v>
      </c>
      <c r="F16" s="70">
        <f>'LISTA DE COMPOSIÇÕES'!F53</f>
        <v>558.17966666666666</v>
      </c>
      <c r="G16" s="71">
        <f t="shared" ref="G16:G21" si="0">F16*E16</f>
        <v>401.88935999999995</v>
      </c>
      <c r="H16" s="71">
        <f t="shared" ref="H16:H21" si="1">F16*J16</f>
        <v>721.16812933333335</v>
      </c>
      <c r="I16" s="71">
        <f t="shared" ref="I16:I21" si="2">H16*E16</f>
        <v>519.24105311999995</v>
      </c>
      <c r="J16" s="69">
        <v>1.292</v>
      </c>
      <c r="K16" s="69"/>
    </row>
    <row r="17" spans="1:12" s="80" customFormat="1">
      <c r="A17" s="73">
        <v>12</v>
      </c>
      <c r="B17" s="74" t="s">
        <v>436</v>
      </c>
      <c r="C17" s="75" t="s">
        <v>437</v>
      </c>
      <c r="D17" s="76" t="s">
        <v>28</v>
      </c>
      <c r="E17" s="77">
        <v>4.5999999999999996</v>
      </c>
      <c r="F17" s="78">
        <v>219.45046439628481</v>
      </c>
      <c r="G17" s="79">
        <f t="shared" si="0"/>
        <v>1009.4721362229101</v>
      </c>
      <c r="H17" s="79">
        <f t="shared" si="1"/>
        <v>283.52999999999997</v>
      </c>
      <c r="I17" s="79">
        <f t="shared" si="2"/>
        <v>1304.2379999999998</v>
      </c>
      <c r="J17" s="77">
        <v>1.292</v>
      </c>
      <c r="K17" s="77"/>
    </row>
    <row r="18" spans="1:12" s="80" customFormat="1" ht="36">
      <c r="A18" s="73">
        <v>13</v>
      </c>
      <c r="B18" s="74">
        <v>99839</v>
      </c>
      <c r="C18" s="75" t="s">
        <v>438</v>
      </c>
      <c r="D18" s="76" t="s">
        <v>28</v>
      </c>
      <c r="E18" s="77">
        <v>34.5</v>
      </c>
      <c r="F18" s="78">
        <v>482.6</v>
      </c>
      <c r="G18" s="79">
        <f t="shared" si="0"/>
        <v>16649.7</v>
      </c>
      <c r="H18" s="79">
        <f t="shared" si="1"/>
        <v>623.51920000000007</v>
      </c>
      <c r="I18" s="79">
        <f t="shared" si="2"/>
        <v>21511.412400000001</v>
      </c>
      <c r="J18" s="77">
        <v>1.292</v>
      </c>
      <c r="K18" s="77"/>
    </row>
    <row r="19" spans="1:12">
      <c r="A19" s="59">
        <v>14</v>
      </c>
      <c r="B19" s="59">
        <v>65000118</v>
      </c>
      <c r="C19" s="60" t="s">
        <v>439</v>
      </c>
      <c r="D19" s="61" t="s">
        <v>221</v>
      </c>
      <c r="E19" s="62">
        <v>3.5</v>
      </c>
      <c r="F19" s="63">
        <v>374.87</v>
      </c>
      <c r="G19" s="64">
        <f t="shared" si="0"/>
        <v>1312.0450000000001</v>
      </c>
      <c r="H19" s="64">
        <f t="shared" si="1"/>
        <v>484.33204000000001</v>
      </c>
      <c r="I19" s="64">
        <f t="shared" si="2"/>
        <v>1695.1621399999999</v>
      </c>
      <c r="J19" s="62">
        <v>1.292</v>
      </c>
      <c r="K19" s="62"/>
    </row>
    <row r="20" spans="1:12" s="80" customFormat="1">
      <c r="A20" s="73">
        <v>15</v>
      </c>
      <c r="B20" s="73" t="s">
        <v>440</v>
      </c>
      <c r="C20" s="75" t="s">
        <v>441</v>
      </c>
      <c r="D20" s="76" t="s">
        <v>442</v>
      </c>
      <c r="E20" s="77">
        <v>1</v>
      </c>
      <c r="F20" s="78">
        <v>173.98</v>
      </c>
      <c r="G20" s="79">
        <f t="shared" si="0"/>
        <v>173.98</v>
      </c>
      <c r="H20" s="79">
        <f t="shared" si="1"/>
        <v>224.78216</v>
      </c>
      <c r="I20" s="79">
        <f t="shared" si="2"/>
        <v>224.78216</v>
      </c>
      <c r="J20" s="77">
        <v>1.292</v>
      </c>
      <c r="K20" s="77"/>
    </row>
    <row r="21" spans="1:12" s="80" customFormat="1" ht="24">
      <c r="A21" s="73">
        <v>16</v>
      </c>
      <c r="B21" s="74">
        <v>100726</v>
      </c>
      <c r="C21" s="75" t="s">
        <v>443</v>
      </c>
      <c r="D21" s="76" t="s">
        <v>221</v>
      </c>
      <c r="E21" s="77">
        <v>44</v>
      </c>
      <c r="F21" s="78">
        <v>27.67</v>
      </c>
      <c r="G21" s="79">
        <f t="shared" si="0"/>
        <v>1217.48</v>
      </c>
      <c r="H21" s="79">
        <f t="shared" si="1"/>
        <v>35.749640000000007</v>
      </c>
      <c r="I21" s="79">
        <f t="shared" si="2"/>
        <v>1572.9841600000002</v>
      </c>
      <c r="J21" s="77">
        <v>1.292</v>
      </c>
      <c r="K21" s="77"/>
    </row>
    <row r="22" spans="1:12">
      <c r="A22" s="54">
        <v>17</v>
      </c>
      <c r="B22" s="54"/>
      <c r="C22" s="55" t="s">
        <v>444</v>
      </c>
      <c r="D22" s="56"/>
      <c r="E22" s="57"/>
      <c r="F22" s="57"/>
      <c r="G22" s="58">
        <f>SUM(G23:G29)</f>
        <v>12208.770000000002</v>
      </c>
      <c r="H22" s="58"/>
      <c r="I22" s="58">
        <f>SUM(I23:I29)</f>
        <v>15773.730840000002</v>
      </c>
      <c r="J22" s="57"/>
      <c r="K22" s="57"/>
      <c r="L22" s="32" t="str">
        <f>IF(I22/G22=1.292,"OK!","Erro!")</f>
        <v>OK!</v>
      </c>
    </row>
    <row r="23" spans="1:12">
      <c r="A23" s="59">
        <v>18</v>
      </c>
      <c r="B23" s="59">
        <v>65000151</v>
      </c>
      <c r="C23" s="60" t="s">
        <v>445</v>
      </c>
      <c r="D23" s="61" t="s">
        <v>17</v>
      </c>
      <c r="E23" s="62">
        <v>402</v>
      </c>
      <c r="F23" s="63">
        <v>10.52</v>
      </c>
      <c r="G23" s="64">
        <f t="shared" ref="G23:G29" si="3">F23*E23</f>
        <v>4229.04</v>
      </c>
      <c r="H23" s="64">
        <f t="shared" ref="H23:H29" si="4">F23*J23</f>
        <v>13.591839999999999</v>
      </c>
      <c r="I23" s="64">
        <f t="shared" ref="I23:I29" si="5">H23*E23</f>
        <v>5463.91968</v>
      </c>
      <c r="J23" s="62">
        <v>1.292</v>
      </c>
      <c r="K23" s="62"/>
    </row>
    <row r="24" spans="1:12">
      <c r="A24" s="59">
        <v>19</v>
      </c>
      <c r="B24" s="59">
        <v>65000173</v>
      </c>
      <c r="C24" s="60" t="s">
        <v>446</v>
      </c>
      <c r="D24" s="61" t="s">
        <v>17</v>
      </c>
      <c r="E24" s="62">
        <v>120</v>
      </c>
      <c r="F24" s="63">
        <v>23.36</v>
      </c>
      <c r="G24" s="64">
        <f t="shared" si="3"/>
        <v>2803.2</v>
      </c>
      <c r="H24" s="64">
        <f t="shared" si="4"/>
        <v>30.18112</v>
      </c>
      <c r="I24" s="64">
        <f t="shared" si="5"/>
        <v>3621.7343999999998</v>
      </c>
      <c r="J24" s="62">
        <v>1.292</v>
      </c>
      <c r="K24" s="62"/>
    </row>
    <row r="25" spans="1:12">
      <c r="A25" s="59">
        <v>20</v>
      </c>
      <c r="B25" s="59">
        <v>65000181</v>
      </c>
      <c r="C25" s="60" t="s">
        <v>447</v>
      </c>
      <c r="D25" s="61" t="s">
        <v>17</v>
      </c>
      <c r="E25" s="62">
        <v>339</v>
      </c>
      <c r="F25" s="63">
        <v>2.4</v>
      </c>
      <c r="G25" s="64">
        <f t="shared" si="3"/>
        <v>813.6</v>
      </c>
      <c r="H25" s="64">
        <f t="shared" si="4"/>
        <v>3.1008</v>
      </c>
      <c r="I25" s="64">
        <f t="shared" si="5"/>
        <v>1051.1712</v>
      </c>
      <c r="J25" s="62">
        <v>1.292</v>
      </c>
      <c r="K25" s="62"/>
    </row>
    <row r="26" spans="1:12">
      <c r="A26" s="59">
        <v>21</v>
      </c>
      <c r="B26" s="59">
        <v>65002545</v>
      </c>
      <c r="C26" s="60" t="s">
        <v>448</v>
      </c>
      <c r="D26" s="61" t="s">
        <v>17</v>
      </c>
      <c r="E26" s="62">
        <v>339</v>
      </c>
      <c r="F26" s="63">
        <v>4.53</v>
      </c>
      <c r="G26" s="64">
        <f t="shared" si="3"/>
        <v>1535.67</v>
      </c>
      <c r="H26" s="64">
        <f t="shared" si="4"/>
        <v>5.8527600000000009</v>
      </c>
      <c r="I26" s="64">
        <f t="shared" si="5"/>
        <v>1984.0856400000002</v>
      </c>
      <c r="J26" s="62">
        <v>1.292</v>
      </c>
      <c r="K26" s="62"/>
    </row>
    <row r="27" spans="1:12">
      <c r="A27" s="59">
        <v>22</v>
      </c>
      <c r="B27" s="59">
        <v>65002546</v>
      </c>
      <c r="C27" s="60" t="s">
        <v>449</v>
      </c>
      <c r="D27" s="61" t="s">
        <v>450</v>
      </c>
      <c r="E27" s="62">
        <v>678</v>
      </c>
      <c r="F27" s="63">
        <v>2.2599999999999998</v>
      </c>
      <c r="G27" s="64">
        <f t="shared" si="3"/>
        <v>1532.2799999999997</v>
      </c>
      <c r="H27" s="64">
        <f t="shared" si="4"/>
        <v>2.9199199999999998</v>
      </c>
      <c r="I27" s="64">
        <f t="shared" si="5"/>
        <v>1979.7057599999998</v>
      </c>
      <c r="J27" s="62">
        <v>1.292</v>
      </c>
      <c r="K27" s="62"/>
    </row>
    <row r="28" spans="1:12">
      <c r="A28" s="59">
        <v>23</v>
      </c>
      <c r="B28" s="59">
        <v>65000182</v>
      </c>
      <c r="C28" s="60" t="s">
        <v>451</v>
      </c>
      <c r="D28" s="61" t="s">
        <v>17</v>
      </c>
      <c r="E28" s="62">
        <v>339</v>
      </c>
      <c r="F28" s="63">
        <v>0.61</v>
      </c>
      <c r="G28" s="64">
        <f t="shared" si="3"/>
        <v>206.79</v>
      </c>
      <c r="H28" s="64">
        <f t="shared" si="4"/>
        <v>0.78812000000000004</v>
      </c>
      <c r="I28" s="64">
        <f t="shared" si="5"/>
        <v>267.17268000000001</v>
      </c>
      <c r="J28" s="62">
        <v>1.292</v>
      </c>
      <c r="K28" s="62"/>
    </row>
    <row r="29" spans="1:12">
      <c r="A29" s="59">
        <v>24</v>
      </c>
      <c r="B29" s="59">
        <v>65000176</v>
      </c>
      <c r="C29" s="60" t="s">
        <v>452</v>
      </c>
      <c r="D29" s="61" t="s">
        <v>17</v>
      </c>
      <c r="E29" s="62">
        <v>339</v>
      </c>
      <c r="F29" s="63">
        <v>3.21</v>
      </c>
      <c r="G29" s="64">
        <f t="shared" si="3"/>
        <v>1088.19</v>
      </c>
      <c r="H29" s="64">
        <f t="shared" si="4"/>
        <v>4.1473199999999997</v>
      </c>
      <c r="I29" s="64">
        <f t="shared" si="5"/>
        <v>1405.94148</v>
      </c>
      <c r="J29" s="62">
        <v>1.292</v>
      </c>
      <c r="K29" s="62"/>
    </row>
    <row r="30" spans="1:12">
      <c r="A30" s="54">
        <v>25</v>
      </c>
      <c r="B30" s="54"/>
      <c r="C30" s="55" t="s">
        <v>453</v>
      </c>
      <c r="D30" s="56"/>
      <c r="E30" s="57"/>
      <c r="F30" s="57"/>
      <c r="G30" s="58">
        <f>SUM(G31:G31)</f>
        <v>1499.24</v>
      </c>
      <c r="H30" s="58"/>
      <c r="I30" s="58">
        <f>SUM(I31:I31)</f>
        <v>1937.0180800000001</v>
      </c>
      <c r="J30" s="57"/>
      <c r="K30" s="57"/>
      <c r="L30" s="32" t="str">
        <f>IF(I30/G30=1.292,"OK!","Erro!")</f>
        <v>OK!</v>
      </c>
    </row>
    <row r="31" spans="1:12">
      <c r="A31" s="59">
        <v>26</v>
      </c>
      <c r="B31" s="59">
        <v>65000237</v>
      </c>
      <c r="C31" s="81" t="s">
        <v>454</v>
      </c>
      <c r="D31" s="61" t="s">
        <v>17</v>
      </c>
      <c r="E31" s="62">
        <v>37</v>
      </c>
      <c r="F31" s="63">
        <v>40.520000000000003</v>
      </c>
      <c r="G31" s="64">
        <f>F31*E31</f>
        <v>1499.24</v>
      </c>
      <c r="H31" s="64">
        <f>F31*J31</f>
        <v>52.351840000000003</v>
      </c>
      <c r="I31" s="64">
        <f>H31*E31</f>
        <v>1937.0180800000001</v>
      </c>
      <c r="J31" s="62">
        <v>1.292</v>
      </c>
      <c r="K31" s="62"/>
    </row>
    <row r="32" spans="1:12">
      <c r="A32" s="54">
        <v>27</v>
      </c>
      <c r="B32" s="54"/>
      <c r="C32" s="55" t="s">
        <v>455</v>
      </c>
      <c r="D32" s="56"/>
      <c r="E32" s="57"/>
      <c r="F32" s="57"/>
      <c r="G32" s="58">
        <f>SUM(G33:G38)</f>
        <v>201375.03000000003</v>
      </c>
      <c r="H32" s="58"/>
      <c r="I32" s="58">
        <f>SUM(I33:I38)</f>
        <v>260176.53876000002</v>
      </c>
      <c r="J32" s="57"/>
      <c r="K32" s="57"/>
      <c r="L32" s="32" t="str">
        <f>IF(I32/G32=1.292,"OK!","Erro!")</f>
        <v>OK!</v>
      </c>
    </row>
    <row r="33" spans="1:12" ht="24">
      <c r="A33" s="59">
        <v>28</v>
      </c>
      <c r="B33" s="59">
        <v>65003744</v>
      </c>
      <c r="C33" s="81" t="s">
        <v>456</v>
      </c>
      <c r="D33" s="61" t="s">
        <v>17</v>
      </c>
      <c r="E33" s="62">
        <v>4</v>
      </c>
      <c r="F33" s="63">
        <v>805.2</v>
      </c>
      <c r="G33" s="64">
        <f t="shared" ref="G33:G38" si="6">F33*E33</f>
        <v>3220.8</v>
      </c>
      <c r="H33" s="64">
        <f t="shared" ref="H33:H38" si="7">F33*J33</f>
        <v>1040.3184000000001</v>
      </c>
      <c r="I33" s="64">
        <f t="shared" ref="I33:I38" si="8">H33*E33</f>
        <v>4161.2736000000004</v>
      </c>
      <c r="J33" s="62">
        <v>1.292</v>
      </c>
      <c r="K33" s="62"/>
    </row>
    <row r="34" spans="1:12">
      <c r="A34" s="59">
        <v>29</v>
      </c>
      <c r="B34" s="59">
        <v>65000241</v>
      </c>
      <c r="C34" s="60" t="s">
        <v>457</v>
      </c>
      <c r="D34" s="61" t="s">
        <v>221</v>
      </c>
      <c r="E34" s="62">
        <v>455</v>
      </c>
      <c r="F34" s="63">
        <v>91</v>
      </c>
      <c r="G34" s="64">
        <f t="shared" si="6"/>
        <v>41405</v>
      </c>
      <c r="H34" s="64">
        <f t="shared" si="7"/>
        <v>117.572</v>
      </c>
      <c r="I34" s="64">
        <f t="shared" si="8"/>
        <v>53495.26</v>
      </c>
      <c r="J34" s="62">
        <v>1.292</v>
      </c>
      <c r="K34" s="62"/>
    </row>
    <row r="35" spans="1:12">
      <c r="A35" s="59">
        <v>30</v>
      </c>
      <c r="B35" s="59">
        <v>65003743</v>
      </c>
      <c r="C35" s="60" t="s">
        <v>458</v>
      </c>
      <c r="D35" s="61" t="s">
        <v>221</v>
      </c>
      <c r="E35" s="62">
        <v>455</v>
      </c>
      <c r="F35" s="63">
        <v>27.05</v>
      </c>
      <c r="G35" s="64">
        <f t="shared" si="6"/>
        <v>12307.75</v>
      </c>
      <c r="H35" s="64">
        <f t="shared" si="7"/>
        <v>34.948599999999999</v>
      </c>
      <c r="I35" s="64">
        <f t="shared" si="8"/>
        <v>15901.612999999999</v>
      </c>
      <c r="J35" s="62">
        <v>1.292</v>
      </c>
      <c r="K35" s="62"/>
    </row>
    <row r="36" spans="1:12">
      <c r="A36" s="59">
        <v>31</v>
      </c>
      <c r="B36" s="59">
        <v>65000276</v>
      </c>
      <c r="C36" s="60" t="s">
        <v>459</v>
      </c>
      <c r="D36" s="61" t="s">
        <v>460</v>
      </c>
      <c r="E36" s="62">
        <v>6397</v>
      </c>
      <c r="F36" s="63">
        <v>13.24</v>
      </c>
      <c r="G36" s="64">
        <f t="shared" si="6"/>
        <v>84696.28</v>
      </c>
      <c r="H36" s="64">
        <f t="shared" si="7"/>
        <v>17.106080000000002</v>
      </c>
      <c r="I36" s="64">
        <f t="shared" si="8"/>
        <v>109427.59376000002</v>
      </c>
      <c r="J36" s="62">
        <v>1.292</v>
      </c>
      <c r="K36" s="62"/>
    </row>
    <row r="37" spans="1:12">
      <c r="A37" s="59">
        <v>32</v>
      </c>
      <c r="B37" s="59">
        <v>65000277</v>
      </c>
      <c r="C37" s="60" t="s">
        <v>525</v>
      </c>
      <c r="D37" s="61" t="s">
        <v>460</v>
      </c>
      <c r="E37" s="62">
        <v>337</v>
      </c>
      <c r="F37" s="63">
        <v>13.24</v>
      </c>
      <c r="G37" s="64">
        <f t="shared" si="6"/>
        <v>4461.88</v>
      </c>
      <c r="H37" s="64">
        <f t="shared" si="7"/>
        <v>17.106080000000002</v>
      </c>
      <c r="I37" s="64">
        <f t="shared" si="8"/>
        <v>5764.7489600000008</v>
      </c>
      <c r="J37" s="62">
        <v>1.292</v>
      </c>
      <c r="K37" s="62"/>
    </row>
    <row r="38" spans="1:12">
      <c r="A38" s="59">
        <v>33</v>
      </c>
      <c r="B38" s="59">
        <v>65003653</v>
      </c>
      <c r="C38" s="60" t="s">
        <v>461</v>
      </c>
      <c r="D38" s="61" t="s">
        <v>17</v>
      </c>
      <c r="E38" s="62">
        <v>68</v>
      </c>
      <c r="F38" s="63">
        <v>812.99</v>
      </c>
      <c r="G38" s="64">
        <f t="shared" si="6"/>
        <v>55283.32</v>
      </c>
      <c r="H38" s="64">
        <f t="shared" si="7"/>
        <v>1050.3830800000001</v>
      </c>
      <c r="I38" s="64">
        <f t="shared" si="8"/>
        <v>71426.049440000003</v>
      </c>
      <c r="J38" s="62">
        <v>1.292</v>
      </c>
      <c r="K38" s="62"/>
    </row>
    <row r="39" spans="1:12">
      <c r="A39" s="54">
        <v>34</v>
      </c>
      <c r="B39" s="54"/>
      <c r="C39" s="55" t="s">
        <v>462</v>
      </c>
      <c r="D39" s="56"/>
      <c r="E39" s="57"/>
      <c r="F39" s="57"/>
      <c r="G39" s="58">
        <f>SUM(G40:G43)</f>
        <v>9916.5</v>
      </c>
      <c r="H39" s="58"/>
      <c r="I39" s="58">
        <f>SUM(I40:I43)</f>
        <v>12812.118</v>
      </c>
      <c r="J39" s="57"/>
      <c r="K39" s="57"/>
      <c r="L39" s="32" t="str">
        <f>IF(I39/G39=1.292,"OK!","Erro!")</f>
        <v>OK!</v>
      </c>
    </row>
    <row r="40" spans="1:12">
      <c r="A40" s="65">
        <v>35</v>
      </c>
      <c r="B40" s="66" t="s">
        <v>463</v>
      </c>
      <c r="C40" s="67" t="s">
        <v>200</v>
      </c>
      <c r="D40" s="68" t="s">
        <v>442</v>
      </c>
      <c r="E40" s="69">
        <v>1</v>
      </c>
      <c r="F40" s="70">
        <f>'LISTA DE COMPOSIÇÕES'!F31</f>
        <v>126.63999999999999</v>
      </c>
      <c r="G40" s="71">
        <f>F40*E40</f>
        <v>126.63999999999999</v>
      </c>
      <c r="H40" s="71">
        <f>F40*J40</f>
        <v>163.61887999999999</v>
      </c>
      <c r="I40" s="71">
        <f>H40*E40</f>
        <v>163.61887999999999</v>
      </c>
      <c r="J40" s="69">
        <v>1.292</v>
      </c>
      <c r="K40" s="69"/>
    </row>
    <row r="41" spans="1:12" ht="24">
      <c r="A41" s="65">
        <v>36</v>
      </c>
      <c r="B41" s="66" t="s">
        <v>464</v>
      </c>
      <c r="C41" s="72" t="s">
        <v>465</v>
      </c>
      <c r="D41" s="68" t="s">
        <v>442</v>
      </c>
      <c r="E41" s="69">
        <v>2</v>
      </c>
      <c r="F41" s="70">
        <f>'LISTA DE COMPOSIÇÕES'!F217</f>
        <v>266.24</v>
      </c>
      <c r="G41" s="71">
        <f>F41*E41</f>
        <v>532.48</v>
      </c>
      <c r="H41" s="71">
        <f>F41*J41</f>
        <v>343.98208</v>
      </c>
      <c r="I41" s="71">
        <f>H41*E41</f>
        <v>687.96415999999999</v>
      </c>
      <c r="J41" s="69">
        <v>1.292</v>
      </c>
      <c r="K41" s="69"/>
    </row>
    <row r="42" spans="1:12">
      <c r="A42" s="65">
        <v>37</v>
      </c>
      <c r="B42" s="66" t="s">
        <v>463</v>
      </c>
      <c r="C42" s="67" t="s">
        <v>162</v>
      </c>
      <c r="D42" s="68" t="s">
        <v>442</v>
      </c>
      <c r="E42" s="69">
        <v>1</v>
      </c>
      <c r="F42" s="70">
        <f>'LISTA DE COMPOSIÇÕES'!F79</f>
        <v>191</v>
      </c>
      <c r="G42" s="71">
        <f>F42*E42</f>
        <v>191</v>
      </c>
      <c r="H42" s="71">
        <f>F42*J42</f>
        <v>246.77200000000002</v>
      </c>
      <c r="I42" s="71">
        <f>H42*E42</f>
        <v>246.77200000000002</v>
      </c>
      <c r="J42" s="69">
        <v>1.292</v>
      </c>
      <c r="K42" s="69"/>
    </row>
    <row r="43" spans="1:12">
      <c r="A43" s="59">
        <v>38</v>
      </c>
      <c r="B43" s="59">
        <v>65000403</v>
      </c>
      <c r="C43" s="60" t="s">
        <v>466</v>
      </c>
      <c r="D43" s="61" t="s">
        <v>460</v>
      </c>
      <c r="E43" s="62">
        <v>1997</v>
      </c>
      <c r="F43" s="63">
        <v>4.54</v>
      </c>
      <c r="G43" s="64">
        <f>F43*E43</f>
        <v>9066.3799999999992</v>
      </c>
      <c r="H43" s="64">
        <f>F43*J43</f>
        <v>5.8656800000000002</v>
      </c>
      <c r="I43" s="64">
        <f>H43*E43</f>
        <v>11713.76296</v>
      </c>
      <c r="J43" s="62">
        <v>1.292</v>
      </c>
      <c r="K43" s="62"/>
    </row>
    <row r="44" spans="1:12">
      <c r="A44" s="54">
        <v>39</v>
      </c>
      <c r="B44" s="54"/>
      <c r="C44" s="55" t="s">
        <v>467</v>
      </c>
      <c r="D44" s="56"/>
      <c r="E44" s="57"/>
      <c r="F44" s="57"/>
      <c r="G44" s="58">
        <f>G45</f>
        <v>271.51</v>
      </c>
      <c r="H44" s="58"/>
      <c r="I44" s="58">
        <f>I45</f>
        <v>350.79091999999997</v>
      </c>
      <c r="J44" s="57"/>
      <c r="K44" s="57"/>
      <c r="L44" s="32" t="str">
        <f>IF(I44/G44=1.292,"OK!","Erro!")</f>
        <v>OK!</v>
      </c>
    </row>
    <row r="45" spans="1:12">
      <c r="A45" s="59">
        <v>40</v>
      </c>
      <c r="B45" s="59">
        <v>65001126</v>
      </c>
      <c r="C45" s="81" t="s">
        <v>468</v>
      </c>
      <c r="D45" s="61" t="s">
        <v>221</v>
      </c>
      <c r="E45" s="62">
        <v>9.5</v>
      </c>
      <c r="F45" s="63">
        <v>28.58</v>
      </c>
      <c r="G45" s="64">
        <f>F45*E45</f>
        <v>271.51</v>
      </c>
      <c r="H45" s="64">
        <f>F45*J45</f>
        <v>36.925359999999998</v>
      </c>
      <c r="I45" s="64">
        <f>H45*E45</f>
        <v>350.79091999999997</v>
      </c>
      <c r="J45" s="62">
        <v>1.292</v>
      </c>
      <c r="K45" s="62"/>
    </row>
    <row r="46" spans="1:12">
      <c r="A46" s="49">
        <v>41</v>
      </c>
      <c r="B46" s="49"/>
      <c r="C46" s="50" t="s">
        <v>469</v>
      </c>
      <c r="D46" s="51"/>
      <c r="E46" s="52"/>
      <c r="F46" s="52"/>
      <c r="G46" s="53">
        <f>G47</f>
        <v>142406.17380952381</v>
      </c>
      <c r="H46" s="53"/>
      <c r="I46" s="53">
        <f>I47</f>
        <v>169890.5653547619</v>
      </c>
      <c r="J46" s="52"/>
      <c r="K46" s="52"/>
      <c r="L46" s="32" t="str">
        <f>IF(I46/G46=1.193,"OK!","Erro!")</f>
        <v>OK!</v>
      </c>
    </row>
    <row r="47" spans="1:12">
      <c r="A47" s="54">
        <v>42</v>
      </c>
      <c r="B47" s="54"/>
      <c r="C47" s="55" t="s">
        <v>470</v>
      </c>
      <c r="D47" s="56"/>
      <c r="E47" s="57"/>
      <c r="F47" s="57"/>
      <c r="G47" s="58">
        <f>SUM(G48:G85)</f>
        <v>142406.17380952381</v>
      </c>
      <c r="H47" s="58"/>
      <c r="I47" s="58">
        <f>SUM(I48:I85)</f>
        <v>169890.5653547619</v>
      </c>
      <c r="J47" s="57"/>
      <c r="K47" s="57"/>
      <c r="L47" s="32" t="str">
        <f>IF(I47/G47=1.193,"OK!","Erro!")</f>
        <v>OK!</v>
      </c>
    </row>
    <row r="48" spans="1:12" ht="24">
      <c r="A48" s="65">
        <v>43</v>
      </c>
      <c r="B48" s="66" t="s">
        <v>471</v>
      </c>
      <c r="C48" s="72" t="s">
        <v>73</v>
      </c>
      <c r="D48" s="68" t="s">
        <v>442</v>
      </c>
      <c r="E48" s="69">
        <v>2</v>
      </c>
      <c r="F48" s="70">
        <f>'LISTA DE COMPOSIÇÕES'!F221</f>
        <v>2874</v>
      </c>
      <c r="G48" s="71">
        <f>F48*E48</f>
        <v>5748</v>
      </c>
      <c r="H48" s="71">
        <f>F48*K48</f>
        <v>3428.6820000000002</v>
      </c>
      <c r="I48" s="71">
        <f>H48*E48</f>
        <v>6857.3640000000005</v>
      </c>
      <c r="J48" s="69"/>
      <c r="K48" s="69">
        <v>1.1930000000000001</v>
      </c>
    </row>
    <row r="49" spans="1:11" s="80" customFormat="1" ht="24">
      <c r="A49" s="73">
        <v>44</v>
      </c>
      <c r="B49" s="73">
        <v>11928</v>
      </c>
      <c r="C49" s="75" t="s">
        <v>472</v>
      </c>
      <c r="D49" s="76" t="s">
        <v>442</v>
      </c>
      <c r="E49" s="77">
        <v>1</v>
      </c>
      <c r="F49" s="78">
        <v>10.67</v>
      </c>
      <c r="G49" s="79">
        <f t="shared" ref="G49:G85" si="9">F49*E49</f>
        <v>10.67</v>
      </c>
      <c r="H49" s="79">
        <f t="shared" ref="H49:H85" si="10">F49*K49</f>
        <v>12.72931</v>
      </c>
      <c r="I49" s="79">
        <f t="shared" ref="I49:I85" si="11">H49*E49</f>
        <v>12.72931</v>
      </c>
      <c r="J49" s="77"/>
      <c r="K49" s="77">
        <v>1.1930000000000001</v>
      </c>
    </row>
    <row r="50" spans="1:11" s="80" customFormat="1">
      <c r="A50" s="73">
        <v>45</v>
      </c>
      <c r="B50" s="74">
        <v>827</v>
      </c>
      <c r="C50" s="75" t="s">
        <v>473</v>
      </c>
      <c r="D50" s="76" t="s">
        <v>442</v>
      </c>
      <c r="E50" s="77">
        <v>5</v>
      </c>
      <c r="F50" s="78">
        <v>47.6</v>
      </c>
      <c r="G50" s="79">
        <f t="shared" si="9"/>
        <v>238</v>
      </c>
      <c r="H50" s="79">
        <f t="shared" si="10"/>
        <v>56.786800000000007</v>
      </c>
      <c r="I50" s="79">
        <f t="shared" si="11"/>
        <v>283.93400000000003</v>
      </c>
      <c r="J50" s="77"/>
      <c r="K50" s="77">
        <v>1.1930000000000001</v>
      </c>
    </row>
    <row r="51" spans="1:11" s="80" customFormat="1">
      <c r="A51" s="73">
        <v>46</v>
      </c>
      <c r="B51" s="73">
        <v>1960</v>
      </c>
      <c r="C51" s="75" t="s">
        <v>474</v>
      </c>
      <c r="D51" s="76" t="s">
        <v>442</v>
      </c>
      <c r="E51" s="77">
        <v>12</v>
      </c>
      <c r="F51" s="78">
        <v>51.43</v>
      </c>
      <c r="G51" s="79">
        <f t="shared" si="9"/>
        <v>617.16</v>
      </c>
      <c r="H51" s="79">
        <f t="shared" si="10"/>
        <v>61.355990000000006</v>
      </c>
      <c r="I51" s="79">
        <f t="shared" si="11"/>
        <v>736.27188000000001</v>
      </c>
      <c r="J51" s="77"/>
      <c r="K51" s="77">
        <v>1.1930000000000001</v>
      </c>
    </row>
    <row r="52" spans="1:11" s="80" customFormat="1">
      <c r="A52" s="73">
        <v>47</v>
      </c>
      <c r="B52" s="73">
        <v>1962</v>
      </c>
      <c r="C52" s="75" t="s">
        <v>475</v>
      </c>
      <c r="D52" s="76" t="s">
        <v>442</v>
      </c>
      <c r="E52" s="77">
        <v>4</v>
      </c>
      <c r="F52" s="78">
        <v>180.36</v>
      </c>
      <c r="G52" s="79">
        <f t="shared" si="9"/>
        <v>721.44</v>
      </c>
      <c r="H52" s="79">
        <f t="shared" si="10"/>
        <v>215.16948000000002</v>
      </c>
      <c r="I52" s="79">
        <f t="shared" si="11"/>
        <v>860.67792000000009</v>
      </c>
      <c r="J52" s="77"/>
      <c r="K52" s="77">
        <v>1.1930000000000001</v>
      </c>
    </row>
    <row r="53" spans="1:11">
      <c r="A53" s="65">
        <v>48</v>
      </c>
      <c r="B53" s="66" t="s">
        <v>476</v>
      </c>
      <c r="C53" s="67" t="s">
        <v>21</v>
      </c>
      <c r="D53" s="68" t="s">
        <v>442</v>
      </c>
      <c r="E53" s="69">
        <v>1</v>
      </c>
      <c r="F53" s="70">
        <f>'LISTA DE COMPOSIÇÕES'!F50</f>
        <v>225.16666666666669</v>
      </c>
      <c r="G53" s="71">
        <f t="shared" si="9"/>
        <v>225.16666666666669</v>
      </c>
      <c r="H53" s="71">
        <f t="shared" si="10"/>
        <v>268.62383333333338</v>
      </c>
      <c r="I53" s="71">
        <f t="shared" si="11"/>
        <v>268.62383333333338</v>
      </c>
      <c r="J53" s="69"/>
      <c r="K53" s="69">
        <v>1.1930000000000001</v>
      </c>
    </row>
    <row r="54" spans="1:11">
      <c r="A54" s="65">
        <v>49</v>
      </c>
      <c r="B54" s="66" t="s">
        <v>477</v>
      </c>
      <c r="C54" s="67" t="s">
        <v>478</v>
      </c>
      <c r="D54" s="68" t="s">
        <v>28</v>
      </c>
      <c r="E54" s="69">
        <v>8</v>
      </c>
      <c r="F54" s="70">
        <f>'LISTA DE COMPOSIÇÕES'!F76</f>
        <v>228.13249999999999</v>
      </c>
      <c r="G54" s="71">
        <f t="shared" si="9"/>
        <v>1825.06</v>
      </c>
      <c r="H54" s="71">
        <f t="shared" si="10"/>
        <v>272.16207250000002</v>
      </c>
      <c r="I54" s="71">
        <f t="shared" si="11"/>
        <v>2177.2965800000002</v>
      </c>
      <c r="J54" s="69"/>
      <c r="K54" s="69">
        <v>1.1930000000000001</v>
      </c>
    </row>
    <row r="55" spans="1:11">
      <c r="A55" s="65">
        <v>50</v>
      </c>
      <c r="B55" s="66" t="s">
        <v>479</v>
      </c>
      <c r="C55" s="67" t="s">
        <v>49</v>
      </c>
      <c r="D55" s="68" t="s">
        <v>442</v>
      </c>
      <c r="E55" s="69">
        <v>1</v>
      </c>
      <c r="F55" s="70">
        <f>'LISTA DE COMPOSIÇÕES'!F177</f>
        <v>173.89166666666665</v>
      </c>
      <c r="G55" s="71">
        <f t="shared" si="9"/>
        <v>173.89166666666665</v>
      </c>
      <c r="H55" s="71">
        <f t="shared" si="10"/>
        <v>207.45275833333332</v>
      </c>
      <c r="I55" s="71">
        <f t="shared" si="11"/>
        <v>207.45275833333332</v>
      </c>
      <c r="J55" s="69"/>
      <c r="K55" s="69">
        <v>1.1930000000000001</v>
      </c>
    </row>
    <row r="56" spans="1:11" s="80" customFormat="1">
      <c r="A56" s="73">
        <v>51</v>
      </c>
      <c r="B56" s="73">
        <v>7146</v>
      </c>
      <c r="C56" s="75" t="s">
        <v>480</v>
      </c>
      <c r="D56" s="76" t="s">
        <v>28</v>
      </c>
      <c r="E56" s="77">
        <v>3</v>
      </c>
      <c r="F56" s="78">
        <v>164.72</v>
      </c>
      <c r="G56" s="79">
        <f t="shared" si="9"/>
        <v>494.15999999999997</v>
      </c>
      <c r="H56" s="79">
        <f t="shared" si="10"/>
        <v>196.51096000000001</v>
      </c>
      <c r="I56" s="79">
        <f t="shared" si="11"/>
        <v>589.53287999999998</v>
      </c>
      <c r="J56" s="77"/>
      <c r="K56" s="77">
        <v>1.1930000000000001</v>
      </c>
    </row>
    <row r="57" spans="1:11" s="80" customFormat="1">
      <c r="A57" s="73">
        <v>52</v>
      </c>
      <c r="B57" s="73">
        <v>9871</v>
      </c>
      <c r="C57" s="75" t="s">
        <v>246</v>
      </c>
      <c r="D57" s="76" t="s">
        <v>28</v>
      </c>
      <c r="E57" s="77">
        <v>18</v>
      </c>
      <c r="F57" s="78">
        <v>41.34</v>
      </c>
      <c r="G57" s="79">
        <f t="shared" si="9"/>
        <v>744.12000000000012</v>
      </c>
      <c r="H57" s="79">
        <f t="shared" si="10"/>
        <v>49.31862000000001</v>
      </c>
      <c r="I57" s="79">
        <f t="shared" si="11"/>
        <v>887.73516000000018</v>
      </c>
      <c r="J57" s="77"/>
      <c r="K57" s="77">
        <v>1.1930000000000001</v>
      </c>
    </row>
    <row r="58" spans="1:11" s="80" customFormat="1">
      <c r="A58" s="73">
        <v>53</v>
      </c>
      <c r="B58" s="73">
        <v>9870</v>
      </c>
      <c r="C58" s="75" t="s">
        <v>481</v>
      </c>
      <c r="D58" s="76" t="s">
        <v>442</v>
      </c>
      <c r="E58" s="77">
        <v>12</v>
      </c>
      <c r="F58" s="78">
        <v>90.01</v>
      </c>
      <c r="G58" s="79">
        <f t="shared" si="9"/>
        <v>1080.1200000000001</v>
      </c>
      <c r="H58" s="79">
        <f t="shared" si="10"/>
        <v>107.38193000000001</v>
      </c>
      <c r="I58" s="79">
        <f t="shared" si="11"/>
        <v>1288.5831600000001</v>
      </c>
      <c r="J58" s="77"/>
      <c r="K58" s="77">
        <v>1.1930000000000001</v>
      </c>
    </row>
    <row r="59" spans="1:11">
      <c r="A59" s="65">
        <v>54</v>
      </c>
      <c r="B59" s="66" t="s">
        <v>482</v>
      </c>
      <c r="C59" s="67" t="s">
        <v>483</v>
      </c>
      <c r="D59" s="68" t="s">
        <v>442</v>
      </c>
      <c r="E59" s="69">
        <v>11</v>
      </c>
      <c r="F59" s="70">
        <f>'LISTA DE COMPOSIÇÕES'!F12</f>
        <v>56.01</v>
      </c>
      <c r="G59" s="71">
        <f t="shared" si="9"/>
        <v>616.11</v>
      </c>
      <c r="H59" s="71">
        <f t="shared" si="10"/>
        <v>66.819929999999999</v>
      </c>
      <c r="I59" s="71">
        <f t="shared" si="11"/>
        <v>735.01922999999999</v>
      </c>
      <c r="J59" s="69"/>
      <c r="K59" s="69">
        <v>1.1930000000000001</v>
      </c>
    </row>
    <row r="60" spans="1:11">
      <c r="A60" s="65">
        <v>55</v>
      </c>
      <c r="B60" s="66" t="s">
        <v>484</v>
      </c>
      <c r="C60" s="67" t="s">
        <v>485</v>
      </c>
      <c r="D60" s="68" t="s">
        <v>442</v>
      </c>
      <c r="E60" s="69">
        <v>14</v>
      </c>
      <c r="F60" s="70">
        <f>'LISTA DE COMPOSIÇÕES'!F15</f>
        <v>73.430000000000007</v>
      </c>
      <c r="G60" s="71">
        <f t="shared" si="9"/>
        <v>1028.02</v>
      </c>
      <c r="H60" s="71">
        <f t="shared" si="10"/>
        <v>87.601990000000015</v>
      </c>
      <c r="I60" s="71">
        <f t="shared" si="11"/>
        <v>1226.4278600000002</v>
      </c>
      <c r="J60" s="69"/>
      <c r="K60" s="69">
        <v>1.1930000000000001</v>
      </c>
    </row>
    <row r="61" spans="1:11">
      <c r="A61" s="65">
        <v>56</v>
      </c>
      <c r="B61" s="66" t="s">
        <v>486</v>
      </c>
      <c r="C61" s="67" t="s">
        <v>174</v>
      </c>
      <c r="D61" s="68" t="s">
        <v>442</v>
      </c>
      <c r="E61" s="69">
        <v>8</v>
      </c>
      <c r="F61" s="70">
        <f>'LISTA DE COMPOSIÇÕES'!F9</f>
        <v>59.12166666666667</v>
      </c>
      <c r="G61" s="71">
        <f t="shared" si="9"/>
        <v>472.97333333333336</v>
      </c>
      <c r="H61" s="71">
        <f t="shared" si="10"/>
        <v>70.532148333333339</v>
      </c>
      <c r="I61" s="71">
        <f t="shared" si="11"/>
        <v>564.25718666666671</v>
      </c>
      <c r="J61" s="69"/>
      <c r="K61" s="69">
        <v>1.1930000000000001</v>
      </c>
    </row>
    <row r="62" spans="1:11">
      <c r="A62" s="65">
        <v>57</v>
      </c>
      <c r="B62" s="66" t="s">
        <v>487</v>
      </c>
      <c r="C62" s="67" t="s">
        <v>411</v>
      </c>
      <c r="D62" s="68" t="s">
        <v>442</v>
      </c>
      <c r="E62" s="69">
        <v>5</v>
      </c>
      <c r="F62" s="70">
        <f>'LISTA DE COMPOSIÇÕES'!F38</f>
        <v>558.07142857142856</v>
      </c>
      <c r="G62" s="71">
        <f t="shared" si="9"/>
        <v>2790.3571428571427</v>
      </c>
      <c r="H62" s="71">
        <f t="shared" si="10"/>
        <v>665.77921428571426</v>
      </c>
      <c r="I62" s="71">
        <f t="shared" si="11"/>
        <v>3328.8960714285713</v>
      </c>
      <c r="J62" s="69"/>
      <c r="K62" s="69">
        <v>1.1930000000000001</v>
      </c>
    </row>
    <row r="63" spans="1:11">
      <c r="A63" s="65">
        <v>58</v>
      </c>
      <c r="B63" s="66" t="s">
        <v>488</v>
      </c>
      <c r="C63" s="67" t="s">
        <v>410</v>
      </c>
      <c r="D63" s="68" t="s">
        <v>442</v>
      </c>
      <c r="E63" s="69">
        <v>1</v>
      </c>
      <c r="F63" s="70">
        <f>'LISTA DE COMPOSIÇÕES'!F35</f>
        <v>7298.78</v>
      </c>
      <c r="G63" s="71">
        <f t="shared" si="9"/>
        <v>7298.78</v>
      </c>
      <c r="H63" s="71">
        <f t="shared" si="10"/>
        <v>8707.4445400000004</v>
      </c>
      <c r="I63" s="71">
        <f t="shared" si="11"/>
        <v>8707.4445400000004</v>
      </c>
      <c r="J63" s="69"/>
      <c r="K63" s="69">
        <v>1.1930000000000001</v>
      </c>
    </row>
    <row r="64" spans="1:11">
      <c r="A64" s="65">
        <v>59</v>
      </c>
      <c r="B64" s="66" t="s">
        <v>489</v>
      </c>
      <c r="C64" s="67" t="s">
        <v>414</v>
      </c>
      <c r="D64" s="68" t="s">
        <v>442</v>
      </c>
      <c r="E64" s="69">
        <v>1</v>
      </c>
      <c r="F64" s="70">
        <f>'LISTA DE COMPOSIÇÕES'!F100</f>
        <v>1121.31</v>
      </c>
      <c r="G64" s="71">
        <f t="shared" si="9"/>
        <v>1121.31</v>
      </c>
      <c r="H64" s="71">
        <f t="shared" si="10"/>
        <v>1337.7228299999999</v>
      </c>
      <c r="I64" s="71">
        <f t="shared" si="11"/>
        <v>1337.7228299999999</v>
      </c>
      <c r="J64" s="69"/>
      <c r="K64" s="69">
        <v>1.1930000000000001</v>
      </c>
    </row>
    <row r="65" spans="1:11">
      <c r="A65" s="65">
        <v>60</v>
      </c>
      <c r="B65" s="66" t="s">
        <v>490</v>
      </c>
      <c r="C65" s="67" t="s">
        <v>45</v>
      </c>
      <c r="D65" s="68" t="s">
        <v>442</v>
      </c>
      <c r="E65" s="69">
        <v>1</v>
      </c>
      <c r="F65" s="70">
        <f>'LISTA DE COMPOSIÇÕES'!F174</f>
        <v>367.65666666666669</v>
      </c>
      <c r="G65" s="71">
        <f t="shared" si="9"/>
        <v>367.65666666666669</v>
      </c>
      <c r="H65" s="71">
        <f t="shared" si="10"/>
        <v>438.61440333333337</v>
      </c>
      <c r="I65" s="71">
        <f t="shared" si="11"/>
        <v>438.61440333333337</v>
      </c>
      <c r="J65" s="69"/>
      <c r="K65" s="69">
        <v>1.1930000000000001</v>
      </c>
    </row>
    <row r="66" spans="1:11">
      <c r="A66" s="65">
        <v>61</v>
      </c>
      <c r="B66" s="66" t="s">
        <v>491</v>
      </c>
      <c r="C66" s="67" t="s">
        <v>492</v>
      </c>
      <c r="D66" s="68" t="s">
        <v>442</v>
      </c>
      <c r="E66" s="69">
        <v>88</v>
      </c>
      <c r="F66" s="70">
        <f>'LISTA DE COMPOSIÇÕES'!F180</f>
        <v>11.813333333333333</v>
      </c>
      <c r="G66" s="71">
        <f t="shared" si="9"/>
        <v>1039.5733333333333</v>
      </c>
      <c r="H66" s="71">
        <f t="shared" si="10"/>
        <v>14.093306666666667</v>
      </c>
      <c r="I66" s="71">
        <f t="shared" si="11"/>
        <v>1240.2109866666667</v>
      </c>
      <c r="J66" s="69"/>
      <c r="K66" s="69">
        <v>1.1930000000000001</v>
      </c>
    </row>
    <row r="67" spans="1:11">
      <c r="A67" s="65">
        <v>62</v>
      </c>
      <c r="B67" s="66" t="s">
        <v>493</v>
      </c>
      <c r="C67" s="67" t="s">
        <v>494</v>
      </c>
      <c r="D67" s="68" t="s">
        <v>442</v>
      </c>
      <c r="E67" s="69">
        <v>112</v>
      </c>
      <c r="F67" s="70">
        <f>'LISTA DE COMPOSIÇÕES'!F183</f>
        <v>19.826666666666668</v>
      </c>
      <c r="G67" s="71">
        <f t="shared" si="9"/>
        <v>2220.586666666667</v>
      </c>
      <c r="H67" s="71">
        <f t="shared" si="10"/>
        <v>23.653213333333337</v>
      </c>
      <c r="I67" s="71">
        <f t="shared" si="11"/>
        <v>2649.1598933333339</v>
      </c>
      <c r="J67" s="69"/>
      <c r="K67" s="69">
        <v>1.1930000000000001</v>
      </c>
    </row>
    <row r="68" spans="1:11">
      <c r="A68" s="65">
        <v>63</v>
      </c>
      <c r="B68" s="66" t="s">
        <v>464</v>
      </c>
      <c r="C68" s="67" t="s">
        <v>54</v>
      </c>
      <c r="D68" s="68" t="s">
        <v>442</v>
      </c>
      <c r="E68" s="69">
        <v>128</v>
      </c>
      <c r="F68" s="70">
        <f>'LISTA DE COMPOSIÇÕES'!F186</f>
        <v>38.906666666666666</v>
      </c>
      <c r="G68" s="71">
        <f t="shared" si="9"/>
        <v>4980.0533333333333</v>
      </c>
      <c r="H68" s="71">
        <f t="shared" si="10"/>
        <v>46.415653333333339</v>
      </c>
      <c r="I68" s="71">
        <f t="shared" si="11"/>
        <v>5941.2036266666673</v>
      </c>
      <c r="J68" s="69"/>
      <c r="K68" s="69">
        <v>1.1930000000000001</v>
      </c>
    </row>
    <row r="69" spans="1:11">
      <c r="A69" s="65">
        <v>64</v>
      </c>
      <c r="B69" s="66" t="s">
        <v>434</v>
      </c>
      <c r="C69" s="67" t="s">
        <v>141</v>
      </c>
      <c r="D69" s="68" t="s">
        <v>442</v>
      </c>
      <c r="E69" s="69">
        <v>1</v>
      </c>
      <c r="F69" s="70">
        <f>'LISTA DE COMPOSIÇÕES'!F198</f>
        <v>1356</v>
      </c>
      <c r="G69" s="71">
        <f t="shared" si="9"/>
        <v>1356</v>
      </c>
      <c r="H69" s="71">
        <f t="shared" si="10"/>
        <v>1617.7080000000001</v>
      </c>
      <c r="I69" s="71">
        <f t="shared" si="11"/>
        <v>1617.7080000000001</v>
      </c>
      <c r="J69" s="69"/>
      <c r="K69" s="69">
        <v>1.1930000000000001</v>
      </c>
    </row>
    <row r="70" spans="1:11">
      <c r="A70" s="65">
        <v>65</v>
      </c>
      <c r="B70" s="66" t="s">
        <v>495</v>
      </c>
      <c r="C70" s="67" t="s">
        <v>138</v>
      </c>
      <c r="D70" s="68" t="s">
        <v>442</v>
      </c>
      <c r="E70" s="69">
        <v>1</v>
      </c>
      <c r="F70" s="70">
        <f>'LISTA DE COMPOSIÇÕES'!F332</f>
        <v>2756.85</v>
      </c>
      <c r="G70" s="71">
        <f t="shared" si="9"/>
        <v>2756.85</v>
      </c>
      <c r="H70" s="71">
        <f t="shared" si="10"/>
        <v>3288.9220500000001</v>
      </c>
      <c r="I70" s="71">
        <f t="shared" si="11"/>
        <v>3288.9220500000001</v>
      </c>
      <c r="J70" s="69"/>
      <c r="K70" s="69">
        <v>1.1930000000000001</v>
      </c>
    </row>
    <row r="71" spans="1:11">
      <c r="A71" s="65">
        <v>66</v>
      </c>
      <c r="B71" s="66" t="s">
        <v>496</v>
      </c>
      <c r="C71" s="67" t="s">
        <v>103</v>
      </c>
      <c r="D71" s="68" t="s">
        <v>442</v>
      </c>
      <c r="E71" s="69">
        <v>1</v>
      </c>
      <c r="F71" s="70">
        <f>'LISTA DE COMPOSIÇÕES'!F277</f>
        <v>1197.97</v>
      </c>
      <c r="G71" s="71">
        <f t="shared" si="9"/>
        <v>1197.97</v>
      </c>
      <c r="H71" s="71">
        <f t="shared" si="10"/>
        <v>1429.17821</v>
      </c>
      <c r="I71" s="71">
        <f t="shared" si="11"/>
        <v>1429.17821</v>
      </c>
      <c r="J71" s="69"/>
      <c r="K71" s="69">
        <v>1.1930000000000001</v>
      </c>
    </row>
    <row r="72" spans="1:11">
      <c r="A72" s="65">
        <v>67</v>
      </c>
      <c r="B72" s="66" t="s">
        <v>497</v>
      </c>
      <c r="C72" s="67" t="s">
        <v>498</v>
      </c>
      <c r="D72" s="68" t="s">
        <v>442</v>
      </c>
      <c r="E72" s="69">
        <v>1</v>
      </c>
      <c r="F72" s="70">
        <f>'LISTA DE COMPOSIÇÕES'!F280</f>
        <v>12546.94</v>
      </c>
      <c r="G72" s="71">
        <f t="shared" si="9"/>
        <v>12546.94</v>
      </c>
      <c r="H72" s="71">
        <f t="shared" si="10"/>
        <v>14968.499420000002</v>
      </c>
      <c r="I72" s="71">
        <f t="shared" si="11"/>
        <v>14968.499420000002</v>
      </c>
      <c r="J72" s="69"/>
      <c r="K72" s="69">
        <v>1.1930000000000001</v>
      </c>
    </row>
    <row r="73" spans="1:11">
      <c r="A73" s="65">
        <v>68</v>
      </c>
      <c r="B73" s="66" t="s">
        <v>499</v>
      </c>
      <c r="C73" s="67" t="s">
        <v>114</v>
      </c>
      <c r="D73" s="68" t="s">
        <v>442</v>
      </c>
      <c r="E73" s="69">
        <v>1</v>
      </c>
      <c r="F73" s="70">
        <f>'LISTA DE COMPOSIÇÕES'!F283</f>
        <v>468.6</v>
      </c>
      <c r="G73" s="71">
        <f t="shared" si="9"/>
        <v>468.6</v>
      </c>
      <c r="H73" s="71">
        <f t="shared" si="10"/>
        <v>559.03980000000001</v>
      </c>
      <c r="I73" s="71">
        <f t="shared" si="11"/>
        <v>559.03980000000001</v>
      </c>
      <c r="J73" s="69"/>
      <c r="K73" s="69">
        <v>1.1930000000000001</v>
      </c>
    </row>
    <row r="74" spans="1:11">
      <c r="A74" s="65">
        <v>69</v>
      </c>
      <c r="B74" s="66" t="s">
        <v>500</v>
      </c>
      <c r="C74" s="67" t="s">
        <v>113</v>
      </c>
      <c r="D74" s="68" t="s">
        <v>442</v>
      </c>
      <c r="E74" s="69">
        <v>2</v>
      </c>
      <c r="F74" s="70">
        <f>'LISTA DE COMPOSIÇÕES'!F286</f>
        <v>633.62750000000005</v>
      </c>
      <c r="G74" s="71">
        <f t="shared" si="9"/>
        <v>1267.2550000000001</v>
      </c>
      <c r="H74" s="71">
        <f t="shared" si="10"/>
        <v>755.91760750000014</v>
      </c>
      <c r="I74" s="71">
        <f t="shared" si="11"/>
        <v>1511.8352150000003</v>
      </c>
      <c r="J74" s="69"/>
      <c r="K74" s="69">
        <v>1.1930000000000001</v>
      </c>
    </row>
    <row r="75" spans="1:11">
      <c r="A75" s="65">
        <v>70</v>
      </c>
      <c r="B75" s="66" t="s">
        <v>501</v>
      </c>
      <c r="C75" s="67" t="s">
        <v>112</v>
      </c>
      <c r="D75" s="68" t="s">
        <v>442</v>
      </c>
      <c r="E75" s="69">
        <v>3</v>
      </c>
      <c r="F75" s="70">
        <f>'LISTA DE COMPOSIÇÕES'!F289</f>
        <v>673</v>
      </c>
      <c r="G75" s="71">
        <f t="shared" si="9"/>
        <v>2019</v>
      </c>
      <c r="H75" s="71">
        <f t="shared" si="10"/>
        <v>802.88900000000001</v>
      </c>
      <c r="I75" s="71">
        <f t="shared" si="11"/>
        <v>2408.6669999999999</v>
      </c>
      <c r="J75" s="69"/>
      <c r="K75" s="69">
        <v>1.1930000000000001</v>
      </c>
    </row>
    <row r="76" spans="1:11">
      <c r="A76" s="65">
        <v>71</v>
      </c>
      <c r="B76" s="66" t="s">
        <v>433</v>
      </c>
      <c r="C76" s="67" t="s">
        <v>111</v>
      </c>
      <c r="D76" s="68" t="s">
        <v>442</v>
      </c>
      <c r="E76" s="69">
        <v>2</v>
      </c>
      <c r="F76" s="70">
        <f>'LISTA DE COMPOSIÇÕES'!F292</f>
        <v>2378.0174999999999</v>
      </c>
      <c r="G76" s="71">
        <f t="shared" si="9"/>
        <v>4756.0349999999999</v>
      </c>
      <c r="H76" s="71">
        <f t="shared" si="10"/>
        <v>2836.9748775000003</v>
      </c>
      <c r="I76" s="71">
        <f t="shared" si="11"/>
        <v>5673.9497550000006</v>
      </c>
      <c r="J76" s="69"/>
      <c r="K76" s="69">
        <v>1.1930000000000001</v>
      </c>
    </row>
    <row r="77" spans="1:11">
      <c r="A77" s="65">
        <v>72</v>
      </c>
      <c r="B77" s="66" t="s">
        <v>502</v>
      </c>
      <c r="C77" s="67" t="s">
        <v>110</v>
      </c>
      <c r="D77" s="68" t="s">
        <v>442</v>
      </c>
      <c r="E77" s="69">
        <v>2</v>
      </c>
      <c r="F77" s="70">
        <f>'LISTA DE COMPOSIÇÕES'!F295</f>
        <v>1290.4533333333334</v>
      </c>
      <c r="G77" s="71">
        <f t="shared" si="9"/>
        <v>2580.9066666666668</v>
      </c>
      <c r="H77" s="71">
        <f t="shared" si="10"/>
        <v>1539.5108266666668</v>
      </c>
      <c r="I77" s="71">
        <f t="shared" si="11"/>
        <v>3079.0216533333337</v>
      </c>
      <c r="J77" s="69"/>
      <c r="K77" s="69">
        <v>1.1930000000000001</v>
      </c>
    </row>
    <row r="78" spans="1:11">
      <c r="A78" s="65">
        <v>73</v>
      </c>
      <c r="B78" s="66" t="s">
        <v>503</v>
      </c>
      <c r="C78" s="67" t="s">
        <v>118</v>
      </c>
      <c r="D78" s="68" t="s">
        <v>442</v>
      </c>
      <c r="E78" s="69">
        <v>1</v>
      </c>
      <c r="F78" s="70">
        <f>'LISTA DE COMPOSIÇÕES'!F298</f>
        <v>3313.78</v>
      </c>
      <c r="G78" s="71">
        <f t="shared" si="9"/>
        <v>3313.78</v>
      </c>
      <c r="H78" s="71">
        <f t="shared" si="10"/>
        <v>3953.3395400000004</v>
      </c>
      <c r="I78" s="71">
        <f t="shared" si="11"/>
        <v>3953.3395400000004</v>
      </c>
      <c r="J78" s="69"/>
      <c r="K78" s="69">
        <v>1.1930000000000001</v>
      </c>
    </row>
    <row r="79" spans="1:11">
      <c r="A79" s="65">
        <v>74</v>
      </c>
      <c r="B79" s="66" t="s">
        <v>504</v>
      </c>
      <c r="C79" s="67" t="s">
        <v>120</v>
      </c>
      <c r="D79" s="68" t="s">
        <v>442</v>
      </c>
      <c r="E79" s="69">
        <v>1</v>
      </c>
      <c r="F79" s="70">
        <f>'LISTA DE COMPOSIÇÕES'!F301</f>
        <v>1356.4875000000002</v>
      </c>
      <c r="G79" s="71">
        <f t="shared" si="9"/>
        <v>1356.4875000000002</v>
      </c>
      <c r="H79" s="71">
        <f t="shared" si="10"/>
        <v>1618.2895875000004</v>
      </c>
      <c r="I79" s="71">
        <f t="shared" si="11"/>
        <v>1618.2895875000004</v>
      </c>
      <c r="J79" s="69"/>
      <c r="K79" s="69">
        <v>1.1930000000000001</v>
      </c>
    </row>
    <row r="80" spans="1:11">
      <c r="A80" s="65">
        <v>75</v>
      </c>
      <c r="B80" s="66" t="s">
        <v>505</v>
      </c>
      <c r="C80" s="67" t="s">
        <v>123</v>
      </c>
      <c r="D80" s="68" t="s">
        <v>442</v>
      </c>
      <c r="E80" s="69">
        <v>2</v>
      </c>
      <c r="F80" s="70">
        <f>'LISTA DE COMPOSIÇÕES'!F304</f>
        <v>1150.5999999999999</v>
      </c>
      <c r="G80" s="71">
        <f t="shared" si="9"/>
        <v>2301.1999999999998</v>
      </c>
      <c r="H80" s="71">
        <f t="shared" si="10"/>
        <v>1372.6658</v>
      </c>
      <c r="I80" s="71">
        <f t="shared" si="11"/>
        <v>2745.3316</v>
      </c>
      <c r="J80" s="69"/>
      <c r="K80" s="69">
        <v>1.1930000000000001</v>
      </c>
    </row>
    <row r="81" spans="1:12">
      <c r="A81" s="65">
        <v>76</v>
      </c>
      <c r="B81" s="66" t="s">
        <v>506</v>
      </c>
      <c r="C81" s="67" t="s">
        <v>124</v>
      </c>
      <c r="D81" s="68" t="s">
        <v>442</v>
      </c>
      <c r="E81" s="69">
        <v>1</v>
      </c>
      <c r="F81" s="70">
        <f>'LISTA DE COMPOSIÇÕES'!F307</f>
        <v>3113.9</v>
      </c>
      <c r="G81" s="71">
        <f t="shared" si="9"/>
        <v>3113.9</v>
      </c>
      <c r="H81" s="71">
        <f t="shared" si="10"/>
        <v>3714.8827000000001</v>
      </c>
      <c r="I81" s="71">
        <f t="shared" si="11"/>
        <v>3714.8827000000001</v>
      </c>
      <c r="J81" s="69"/>
      <c r="K81" s="69">
        <v>1.1930000000000001</v>
      </c>
    </row>
    <row r="82" spans="1:12">
      <c r="A82" s="65">
        <v>77</v>
      </c>
      <c r="B82" s="66" t="s">
        <v>507</v>
      </c>
      <c r="C82" s="67" t="s">
        <v>126</v>
      </c>
      <c r="D82" s="68" t="s">
        <v>442</v>
      </c>
      <c r="E82" s="69">
        <v>1</v>
      </c>
      <c r="F82" s="70">
        <f>'LISTA DE COMPOSIÇÕES'!F310</f>
        <v>4440.0275000000001</v>
      </c>
      <c r="G82" s="71">
        <f t="shared" si="9"/>
        <v>4440.0275000000001</v>
      </c>
      <c r="H82" s="71">
        <f t="shared" si="10"/>
        <v>5296.9528075000007</v>
      </c>
      <c r="I82" s="71">
        <f t="shared" si="11"/>
        <v>5296.9528075000007</v>
      </c>
      <c r="J82" s="69"/>
      <c r="K82" s="69">
        <v>1.1930000000000001</v>
      </c>
    </row>
    <row r="83" spans="1:12" ht="24">
      <c r="A83" s="65">
        <v>78</v>
      </c>
      <c r="B83" s="66" t="s">
        <v>577</v>
      </c>
      <c r="C83" s="72" t="s">
        <v>508</v>
      </c>
      <c r="D83" s="68" t="s">
        <v>442</v>
      </c>
      <c r="E83" s="69">
        <v>2</v>
      </c>
      <c r="F83" s="70">
        <f>'LISTA DE COMPOSIÇÕES'!F323</f>
        <v>5970.2466666666669</v>
      </c>
      <c r="G83" s="71">
        <f t="shared" si="9"/>
        <v>11940.493333333334</v>
      </c>
      <c r="H83" s="71">
        <f t="shared" si="10"/>
        <v>7122.5042733333339</v>
      </c>
      <c r="I83" s="71">
        <f t="shared" si="11"/>
        <v>14245.008546666668</v>
      </c>
      <c r="J83" s="69"/>
      <c r="K83" s="69">
        <v>1.1930000000000001</v>
      </c>
    </row>
    <row r="84" spans="1:12" ht="24">
      <c r="A84" s="65">
        <v>79</v>
      </c>
      <c r="B84" s="66" t="s">
        <v>578</v>
      </c>
      <c r="C84" s="72" t="s">
        <v>509</v>
      </c>
      <c r="D84" s="68" t="s">
        <v>442</v>
      </c>
      <c r="E84" s="69">
        <v>2</v>
      </c>
      <c r="F84" s="70">
        <f>'LISTA DE COMPOSIÇÕES'!F326</f>
        <v>4897.63</v>
      </c>
      <c r="G84" s="71">
        <f t="shared" si="9"/>
        <v>9795.26</v>
      </c>
      <c r="H84" s="71">
        <f t="shared" si="10"/>
        <v>5842.8725900000009</v>
      </c>
      <c r="I84" s="71">
        <f t="shared" si="11"/>
        <v>11685.745180000002</v>
      </c>
      <c r="J84" s="69"/>
      <c r="K84" s="69">
        <v>1.1930000000000001</v>
      </c>
    </row>
    <row r="85" spans="1:12" ht="24">
      <c r="A85" s="65">
        <v>80</v>
      </c>
      <c r="B85" s="66" t="s">
        <v>463</v>
      </c>
      <c r="C85" s="72" t="s">
        <v>403</v>
      </c>
      <c r="D85" s="68" t="s">
        <v>442</v>
      </c>
      <c r="E85" s="69">
        <v>2</v>
      </c>
      <c r="F85" s="70">
        <f>'LISTA DE COMPOSIÇÕES'!F329</f>
        <v>21691.129999999997</v>
      </c>
      <c r="G85" s="71">
        <f t="shared" si="9"/>
        <v>43382.259999999995</v>
      </c>
      <c r="H85" s="71">
        <f t="shared" si="10"/>
        <v>25877.518089999998</v>
      </c>
      <c r="I85" s="71">
        <f t="shared" si="11"/>
        <v>51755.036179999996</v>
      </c>
      <c r="J85" s="69"/>
      <c r="K85" s="69">
        <v>1.1930000000000001</v>
      </c>
    </row>
    <row r="86" spans="1:12">
      <c r="A86" s="49">
        <v>81</v>
      </c>
      <c r="B86" s="49"/>
      <c r="C86" s="50" t="s">
        <v>510</v>
      </c>
      <c r="D86" s="51"/>
      <c r="E86" s="52"/>
      <c r="F86" s="52"/>
      <c r="G86" s="53">
        <f>G87</f>
        <v>47592.333333333336</v>
      </c>
      <c r="H86" s="53"/>
      <c r="I86" s="53">
        <f>I87</f>
        <v>56777.653666666673</v>
      </c>
      <c r="J86" s="52"/>
      <c r="K86" s="52"/>
      <c r="L86" s="32" t="str">
        <f>IF(I86/G86=1.193,"OK!","Erro!")</f>
        <v>OK!</v>
      </c>
    </row>
    <row r="87" spans="1:12">
      <c r="A87" s="54">
        <v>82</v>
      </c>
      <c r="B87" s="54"/>
      <c r="C87" s="55" t="s">
        <v>511</v>
      </c>
      <c r="D87" s="56"/>
      <c r="E87" s="57"/>
      <c r="F87" s="57"/>
      <c r="G87" s="58">
        <f>SUM(G88:G89)</f>
        <v>47592.333333333336</v>
      </c>
      <c r="H87" s="58"/>
      <c r="I87" s="58">
        <f>SUM(I88:I89)</f>
        <v>56777.653666666673</v>
      </c>
      <c r="J87" s="57"/>
      <c r="K87" s="57"/>
      <c r="L87" s="32" t="str">
        <f>IF(I87/G87=1.193,"OK!","Erro!")</f>
        <v>OK!</v>
      </c>
    </row>
    <row r="88" spans="1:12" ht="24">
      <c r="A88" s="65">
        <v>83</v>
      </c>
      <c r="B88" s="66" t="s">
        <v>463</v>
      </c>
      <c r="C88" s="72" t="s">
        <v>512</v>
      </c>
      <c r="D88" s="68" t="s">
        <v>442</v>
      </c>
      <c r="E88" s="69">
        <v>1</v>
      </c>
      <c r="F88" s="70">
        <f>'LISTA DE COMPOSIÇÕES'!F28</f>
        <v>32582.333333333336</v>
      </c>
      <c r="G88" s="71">
        <f>F88*E88</f>
        <v>32582.333333333336</v>
      </c>
      <c r="H88" s="71">
        <f>F88*K88</f>
        <v>38870.723666666672</v>
      </c>
      <c r="I88" s="71">
        <f>H88*E88</f>
        <v>38870.723666666672</v>
      </c>
      <c r="J88" s="69"/>
      <c r="K88" s="69">
        <v>1.1930000000000001</v>
      </c>
    </row>
    <row r="89" spans="1:12" ht="24">
      <c r="A89" s="65">
        <v>84</v>
      </c>
      <c r="B89" s="66" t="s">
        <v>506</v>
      </c>
      <c r="C89" s="72" t="s">
        <v>98</v>
      </c>
      <c r="D89" s="68" t="s">
        <v>442</v>
      </c>
      <c r="E89" s="69">
        <v>1</v>
      </c>
      <c r="F89" s="70">
        <f>'LISTA DE COMPOSIÇÕES'!F224</f>
        <v>15010</v>
      </c>
      <c r="G89" s="71">
        <f>F89*E89</f>
        <v>15010</v>
      </c>
      <c r="H89" s="71">
        <f>F89*K89</f>
        <v>17906.93</v>
      </c>
      <c r="I89" s="71">
        <f>H89*E89</f>
        <v>17906.93</v>
      </c>
      <c r="J89" s="69"/>
      <c r="K89" s="69">
        <v>1.1930000000000001</v>
      </c>
    </row>
    <row r="90" spans="1:12">
      <c r="A90" s="43">
        <v>85</v>
      </c>
      <c r="B90" s="43"/>
      <c r="C90" s="44" t="s">
        <v>513</v>
      </c>
      <c r="D90" s="45"/>
      <c r="E90" s="46"/>
      <c r="F90" s="46"/>
      <c r="G90" s="47">
        <f>G91+G142+G155</f>
        <v>725765.50072657969</v>
      </c>
      <c r="H90" s="47"/>
      <c r="I90" s="47">
        <f>I91+I142+I155</f>
        <v>886915.25485080946</v>
      </c>
      <c r="J90" s="46"/>
      <c r="K90" s="46"/>
    </row>
    <row r="91" spans="1:12">
      <c r="A91" s="49">
        <v>86</v>
      </c>
      <c r="B91" s="49"/>
      <c r="C91" s="50" t="s">
        <v>429</v>
      </c>
      <c r="D91" s="51"/>
      <c r="E91" s="52"/>
      <c r="F91" s="52"/>
      <c r="G91" s="53">
        <f>G92+G94+G105+G113+G115+G124+G137</f>
        <v>212899.11600000004</v>
      </c>
      <c r="H91" s="53"/>
      <c r="I91" s="53">
        <f>I92+I94+I105+I113+I115+I124+I137</f>
        <v>275065.65787200001</v>
      </c>
      <c r="J91" s="52"/>
      <c r="K91" s="52"/>
      <c r="L91" s="32" t="str">
        <f>IF(I91/G91=1.292,"OK!","Erro!")</f>
        <v>OK!</v>
      </c>
    </row>
    <row r="92" spans="1:12">
      <c r="A92" s="134">
        <v>87</v>
      </c>
      <c r="B92" s="54"/>
      <c r="C92" s="55" t="s">
        <v>430</v>
      </c>
      <c r="D92" s="56"/>
      <c r="E92" s="57"/>
      <c r="F92" s="57"/>
      <c r="G92" s="58">
        <f>SUM(G93)</f>
        <v>497.08000000000004</v>
      </c>
      <c r="H92" s="58"/>
      <c r="I92" s="58">
        <f>SUM(I93)</f>
        <v>642.22735999999998</v>
      </c>
      <c r="J92" s="57"/>
      <c r="K92" s="57"/>
      <c r="L92" s="32" t="str">
        <f>IF(I92/G92=1.292,"OK!","Erro!")</f>
        <v>OK!</v>
      </c>
    </row>
    <row r="93" spans="1:12">
      <c r="A93" s="59">
        <v>88</v>
      </c>
      <c r="B93" s="59">
        <v>65000017</v>
      </c>
      <c r="C93" s="81" t="s">
        <v>431</v>
      </c>
      <c r="D93" s="61" t="s">
        <v>221</v>
      </c>
      <c r="E93" s="62">
        <v>86</v>
      </c>
      <c r="F93" s="63">
        <v>5.78</v>
      </c>
      <c r="G93" s="64">
        <f>F93*E93</f>
        <v>497.08000000000004</v>
      </c>
      <c r="H93" s="64">
        <f>F93*J93</f>
        <v>7.4677600000000002</v>
      </c>
      <c r="I93" s="64">
        <f>H93*E93</f>
        <v>642.22735999999998</v>
      </c>
      <c r="J93" s="62">
        <v>1.292</v>
      </c>
      <c r="K93" s="62"/>
    </row>
    <row r="94" spans="1:12">
      <c r="A94" s="134">
        <v>89</v>
      </c>
      <c r="B94" s="54"/>
      <c r="C94" s="55" t="s">
        <v>432</v>
      </c>
      <c r="D94" s="56"/>
      <c r="E94" s="57"/>
      <c r="F94" s="57"/>
      <c r="G94" s="58">
        <f>SUM(G95:G104)</f>
        <v>64463.84366666666</v>
      </c>
      <c r="H94" s="58"/>
      <c r="I94" s="58">
        <f>SUM(I95:I104)</f>
        <v>83287.286017333332</v>
      </c>
      <c r="J94" s="57"/>
      <c r="K94" s="57"/>
      <c r="L94" s="32" t="str">
        <f>IF(I94/G94=1.292,"OK!","Erro!")</f>
        <v>OK!</v>
      </c>
    </row>
    <row r="95" spans="1:12">
      <c r="A95" s="59">
        <v>90</v>
      </c>
      <c r="B95" s="59">
        <v>65000095</v>
      </c>
      <c r="C95" s="81" t="s">
        <v>514</v>
      </c>
      <c r="D95" s="61" t="s">
        <v>221</v>
      </c>
      <c r="E95" s="62">
        <v>4</v>
      </c>
      <c r="F95" s="63">
        <v>73.55</v>
      </c>
      <c r="G95" s="64">
        <f t="shared" ref="G95:G104" si="12">F95*E95</f>
        <v>294.2</v>
      </c>
      <c r="H95" s="64">
        <f t="shared" ref="H95:H104" si="13">F95*J95</f>
        <v>95.026600000000002</v>
      </c>
      <c r="I95" s="64">
        <f t="shared" ref="I95:I104" si="14">H95*E95</f>
        <v>380.10640000000001</v>
      </c>
      <c r="J95" s="62">
        <v>1.292</v>
      </c>
      <c r="K95" s="62"/>
    </row>
    <row r="96" spans="1:12">
      <c r="A96" s="59">
        <v>91</v>
      </c>
      <c r="B96" s="59">
        <v>65000096</v>
      </c>
      <c r="C96" s="81" t="s">
        <v>515</v>
      </c>
      <c r="D96" s="61" t="s">
        <v>221</v>
      </c>
      <c r="E96" s="62">
        <v>39</v>
      </c>
      <c r="F96" s="63">
        <v>80.430000000000007</v>
      </c>
      <c r="G96" s="64">
        <f t="shared" si="12"/>
        <v>3136.7700000000004</v>
      </c>
      <c r="H96" s="64">
        <f t="shared" si="13"/>
        <v>103.91556000000001</v>
      </c>
      <c r="I96" s="64">
        <f t="shared" si="14"/>
        <v>4052.7068400000007</v>
      </c>
      <c r="J96" s="62">
        <v>1.292</v>
      </c>
      <c r="K96" s="62"/>
    </row>
    <row r="97" spans="1:13">
      <c r="A97" s="59">
        <v>92</v>
      </c>
      <c r="B97" s="59">
        <v>65002398</v>
      </c>
      <c r="C97" s="81" t="s">
        <v>516</v>
      </c>
      <c r="D97" s="61" t="s">
        <v>442</v>
      </c>
      <c r="E97" s="62">
        <v>3</v>
      </c>
      <c r="F97" s="63">
        <v>373.16</v>
      </c>
      <c r="G97" s="64">
        <f t="shared" si="12"/>
        <v>1119.48</v>
      </c>
      <c r="H97" s="64">
        <f t="shared" si="13"/>
        <v>482.12272000000007</v>
      </c>
      <c r="I97" s="64">
        <f t="shared" si="14"/>
        <v>1446.3681600000002</v>
      </c>
      <c r="J97" s="62">
        <v>1.292</v>
      </c>
      <c r="K97" s="62"/>
    </row>
    <row r="98" spans="1:13" s="86" customFormat="1">
      <c r="A98" s="59">
        <v>93</v>
      </c>
      <c r="B98" s="82">
        <v>65000107</v>
      </c>
      <c r="C98" s="83" t="s">
        <v>517</v>
      </c>
      <c r="D98" s="84" t="s">
        <v>221</v>
      </c>
      <c r="E98" s="85">
        <v>136</v>
      </c>
      <c r="F98" s="63">
        <v>255.19</v>
      </c>
      <c r="G98" s="63">
        <f t="shared" si="12"/>
        <v>34705.839999999997</v>
      </c>
      <c r="H98" s="63">
        <f t="shared" si="13"/>
        <v>329.70548000000002</v>
      </c>
      <c r="I98" s="63">
        <f t="shared" si="14"/>
        <v>44839.94528</v>
      </c>
      <c r="J98" s="85">
        <v>1.292</v>
      </c>
      <c r="K98" s="85"/>
    </row>
    <row r="99" spans="1:13" ht="24">
      <c r="A99" s="65">
        <v>94</v>
      </c>
      <c r="B99" s="66" t="s">
        <v>506</v>
      </c>
      <c r="C99" s="72" t="s">
        <v>518</v>
      </c>
      <c r="D99" s="68" t="s">
        <v>442</v>
      </c>
      <c r="E99" s="69">
        <v>1</v>
      </c>
      <c r="F99" s="70">
        <f>'LISTA DE COMPOSIÇÕES'!F189</f>
        <v>2504.9686666666666</v>
      </c>
      <c r="G99" s="71">
        <f t="shared" si="12"/>
        <v>2504.9686666666666</v>
      </c>
      <c r="H99" s="71">
        <f t="shared" si="13"/>
        <v>3236.4195173333333</v>
      </c>
      <c r="I99" s="71">
        <f t="shared" si="14"/>
        <v>3236.4195173333333</v>
      </c>
      <c r="J99" s="69">
        <v>1.292</v>
      </c>
      <c r="K99" s="69"/>
    </row>
    <row r="100" spans="1:13" s="80" customFormat="1" ht="36">
      <c r="A100" s="73">
        <v>95</v>
      </c>
      <c r="B100" s="74">
        <v>99839</v>
      </c>
      <c r="C100" s="75" t="s">
        <v>438</v>
      </c>
      <c r="D100" s="76" t="s">
        <v>28</v>
      </c>
      <c r="E100" s="77">
        <v>40</v>
      </c>
      <c r="F100" s="78">
        <v>482.6</v>
      </c>
      <c r="G100" s="79">
        <f t="shared" si="12"/>
        <v>19304</v>
      </c>
      <c r="H100" s="79">
        <f t="shared" si="13"/>
        <v>623.51920000000007</v>
      </c>
      <c r="I100" s="79">
        <f t="shared" si="14"/>
        <v>24940.768000000004</v>
      </c>
      <c r="J100" s="77">
        <v>1.292</v>
      </c>
      <c r="K100" s="77"/>
    </row>
    <row r="101" spans="1:13">
      <c r="A101" s="59">
        <v>96</v>
      </c>
      <c r="B101" s="59">
        <v>65000133</v>
      </c>
      <c r="C101" s="81" t="s">
        <v>519</v>
      </c>
      <c r="D101" s="61" t="s">
        <v>221</v>
      </c>
      <c r="E101" s="62">
        <v>86</v>
      </c>
      <c r="F101" s="63">
        <v>22.26</v>
      </c>
      <c r="G101" s="64">
        <f t="shared" si="12"/>
        <v>1914.3600000000001</v>
      </c>
      <c r="H101" s="64">
        <f t="shared" si="13"/>
        <v>28.759920000000005</v>
      </c>
      <c r="I101" s="64">
        <f t="shared" si="14"/>
        <v>2473.3531200000002</v>
      </c>
      <c r="J101" s="62">
        <v>1.292</v>
      </c>
      <c r="K101" s="62"/>
    </row>
    <row r="102" spans="1:13" s="80" customFormat="1" ht="24">
      <c r="A102" s="73">
        <v>97</v>
      </c>
      <c r="B102" s="73">
        <v>90733</v>
      </c>
      <c r="C102" s="75" t="s">
        <v>520</v>
      </c>
      <c r="D102" s="76" t="s">
        <v>28</v>
      </c>
      <c r="E102" s="77">
        <v>6</v>
      </c>
      <c r="F102" s="78">
        <v>2.93</v>
      </c>
      <c r="G102" s="79">
        <f t="shared" si="12"/>
        <v>17.580000000000002</v>
      </c>
      <c r="H102" s="79">
        <f t="shared" si="13"/>
        <v>3.7855600000000003</v>
      </c>
      <c r="I102" s="79">
        <f t="shared" si="14"/>
        <v>22.713360000000002</v>
      </c>
      <c r="J102" s="77">
        <v>1.292</v>
      </c>
      <c r="K102" s="77"/>
    </row>
    <row r="103" spans="1:13" s="80" customFormat="1" ht="24">
      <c r="A103" s="73">
        <v>98</v>
      </c>
      <c r="B103" s="73">
        <v>90734</v>
      </c>
      <c r="C103" s="75" t="s">
        <v>521</v>
      </c>
      <c r="D103" s="76" t="s">
        <v>28</v>
      </c>
      <c r="E103" s="77">
        <v>12</v>
      </c>
      <c r="F103" s="78">
        <v>3.47</v>
      </c>
      <c r="G103" s="79">
        <f t="shared" si="12"/>
        <v>41.64</v>
      </c>
      <c r="H103" s="79">
        <f t="shared" si="13"/>
        <v>4.4832400000000003</v>
      </c>
      <c r="I103" s="79">
        <f t="shared" si="14"/>
        <v>53.798880000000004</v>
      </c>
      <c r="J103" s="77">
        <v>1.292</v>
      </c>
      <c r="K103" s="77"/>
    </row>
    <row r="104" spans="1:13" s="80" customFormat="1" ht="24">
      <c r="A104" s="73">
        <v>99</v>
      </c>
      <c r="B104" s="74">
        <v>100726</v>
      </c>
      <c r="C104" s="75" t="s">
        <v>443</v>
      </c>
      <c r="D104" s="76" t="s">
        <v>221</v>
      </c>
      <c r="E104" s="77">
        <v>51.5</v>
      </c>
      <c r="F104" s="78">
        <v>27.67</v>
      </c>
      <c r="G104" s="79">
        <f t="shared" si="12"/>
        <v>1425.0050000000001</v>
      </c>
      <c r="H104" s="79">
        <f t="shared" si="13"/>
        <v>35.749640000000007</v>
      </c>
      <c r="I104" s="79">
        <f t="shared" si="14"/>
        <v>1841.1064600000004</v>
      </c>
      <c r="J104" s="77">
        <v>1.292</v>
      </c>
      <c r="K104" s="77"/>
    </row>
    <row r="105" spans="1:13">
      <c r="A105" s="134">
        <v>100</v>
      </c>
      <c r="B105" s="54"/>
      <c r="C105" s="55" t="s">
        <v>444</v>
      </c>
      <c r="D105" s="56"/>
      <c r="E105" s="57"/>
      <c r="F105" s="57"/>
      <c r="G105" s="58">
        <f>SUM(G106:G112)</f>
        <v>1005.98</v>
      </c>
      <c r="H105" s="58"/>
      <c r="I105" s="58">
        <f>SUM(I106:I112)</f>
        <v>1299.7261599999999</v>
      </c>
      <c r="J105" s="57"/>
      <c r="K105" s="57"/>
      <c r="L105" s="32" t="str">
        <f>IF(I105/G105=1.292,"OK!","Erro!")</f>
        <v>OK!</v>
      </c>
    </row>
    <row r="106" spans="1:13">
      <c r="A106" s="59">
        <v>101</v>
      </c>
      <c r="B106" s="59">
        <v>65000149</v>
      </c>
      <c r="C106" s="81" t="s">
        <v>685</v>
      </c>
      <c r="D106" s="61" t="s">
        <v>17</v>
      </c>
      <c r="E106" s="62">
        <v>16</v>
      </c>
      <c r="F106" s="63">
        <v>42.38</v>
      </c>
      <c r="G106" s="64">
        <f t="shared" ref="G106:G112" si="15">F106*E106</f>
        <v>678.08</v>
      </c>
      <c r="H106" s="64">
        <f t="shared" ref="H106:H112" si="16">F106*J106</f>
        <v>54.754960000000004</v>
      </c>
      <c r="I106" s="64">
        <f t="shared" ref="I106:I112" si="17">H106*E106</f>
        <v>876.07936000000007</v>
      </c>
      <c r="J106" s="62">
        <v>1.292</v>
      </c>
      <c r="K106" s="62"/>
      <c r="M106" s="123"/>
    </row>
    <row r="107" spans="1:13">
      <c r="A107" s="59">
        <v>102</v>
      </c>
      <c r="B107" s="59">
        <v>65000173</v>
      </c>
      <c r="C107" s="81" t="s">
        <v>446</v>
      </c>
      <c r="D107" s="61" t="s">
        <v>17</v>
      </c>
      <c r="E107" s="62">
        <v>7.5</v>
      </c>
      <c r="F107" s="63">
        <v>23.36</v>
      </c>
      <c r="G107" s="64">
        <f t="shared" si="15"/>
        <v>175.2</v>
      </c>
      <c r="H107" s="64">
        <f t="shared" si="16"/>
        <v>30.18112</v>
      </c>
      <c r="I107" s="64">
        <f t="shared" si="17"/>
        <v>226.35839999999999</v>
      </c>
      <c r="J107" s="62">
        <v>1.292</v>
      </c>
      <c r="K107" s="62"/>
      <c r="M107" s="123"/>
    </row>
    <row r="108" spans="1:13">
      <c r="A108" s="59">
        <v>103</v>
      </c>
      <c r="B108" s="59">
        <v>65000181</v>
      </c>
      <c r="C108" s="81" t="s">
        <v>447</v>
      </c>
      <c r="D108" s="61" t="s">
        <v>17</v>
      </c>
      <c r="E108" s="62">
        <v>10</v>
      </c>
      <c r="F108" s="63">
        <v>2.4</v>
      </c>
      <c r="G108" s="64">
        <f t="shared" si="15"/>
        <v>24</v>
      </c>
      <c r="H108" s="64">
        <f t="shared" si="16"/>
        <v>3.1008</v>
      </c>
      <c r="I108" s="64">
        <f t="shared" si="17"/>
        <v>31.007999999999999</v>
      </c>
      <c r="J108" s="62">
        <v>1.292</v>
      </c>
      <c r="K108" s="62"/>
      <c r="M108" s="123"/>
    </row>
    <row r="109" spans="1:13">
      <c r="A109" s="59">
        <v>104</v>
      </c>
      <c r="B109" s="59">
        <v>65002545</v>
      </c>
      <c r="C109" s="81" t="s">
        <v>448</v>
      </c>
      <c r="D109" s="61" t="s">
        <v>17</v>
      </c>
      <c r="E109" s="62">
        <v>10</v>
      </c>
      <c r="F109" s="63">
        <v>4.53</v>
      </c>
      <c r="G109" s="64">
        <f t="shared" si="15"/>
        <v>45.300000000000004</v>
      </c>
      <c r="H109" s="64">
        <f t="shared" si="16"/>
        <v>5.8527600000000009</v>
      </c>
      <c r="I109" s="64">
        <f t="shared" si="17"/>
        <v>58.527600000000007</v>
      </c>
      <c r="J109" s="62">
        <v>1.292</v>
      </c>
      <c r="K109" s="62"/>
      <c r="M109" s="123"/>
    </row>
    <row r="110" spans="1:13">
      <c r="A110" s="59">
        <v>105</v>
      </c>
      <c r="B110" s="59">
        <v>65002546</v>
      </c>
      <c r="C110" s="81" t="s">
        <v>449</v>
      </c>
      <c r="D110" s="61" t="s">
        <v>450</v>
      </c>
      <c r="E110" s="62">
        <v>20</v>
      </c>
      <c r="F110" s="63">
        <v>2.2599999999999998</v>
      </c>
      <c r="G110" s="64">
        <f t="shared" si="15"/>
        <v>45.199999999999996</v>
      </c>
      <c r="H110" s="64">
        <f t="shared" si="16"/>
        <v>2.9199199999999998</v>
      </c>
      <c r="I110" s="64">
        <f t="shared" si="17"/>
        <v>58.398399999999995</v>
      </c>
      <c r="J110" s="62">
        <v>1.292</v>
      </c>
      <c r="K110" s="62"/>
      <c r="M110" s="123"/>
    </row>
    <row r="111" spans="1:13">
      <c r="A111" s="59">
        <v>106</v>
      </c>
      <c r="B111" s="59">
        <v>65000182</v>
      </c>
      <c r="C111" s="81" t="s">
        <v>451</v>
      </c>
      <c r="D111" s="61" t="s">
        <v>17</v>
      </c>
      <c r="E111" s="62">
        <v>10</v>
      </c>
      <c r="F111" s="63">
        <v>0.61</v>
      </c>
      <c r="G111" s="64">
        <f t="shared" si="15"/>
        <v>6.1</v>
      </c>
      <c r="H111" s="64">
        <f t="shared" si="16"/>
        <v>0.78812000000000004</v>
      </c>
      <c r="I111" s="64">
        <f t="shared" si="17"/>
        <v>7.8812000000000006</v>
      </c>
      <c r="J111" s="62">
        <v>1.292</v>
      </c>
      <c r="K111" s="62"/>
      <c r="L111" s="32" t="str">
        <f>IF(I111/G111=1.292,"OK!","Erro!")</f>
        <v>OK!</v>
      </c>
      <c r="M111" s="123"/>
    </row>
    <row r="112" spans="1:13">
      <c r="A112" s="59">
        <v>107</v>
      </c>
      <c r="B112" s="59">
        <v>65000176</v>
      </c>
      <c r="C112" s="81" t="s">
        <v>452</v>
      </c>
      <c r="D112" s="61" t="s">
        <v>17</v>
      </c>
      <c r="E112" s="62">
        <v>10</v>
      </c>
      <c r="F112" s="63">
        <v>3.21</v>
      </c>
      <c r="G112" s="64">
        <f t="shared" si="15"/>
        <v>32.1</v>
      </c>
      <c r="H112" s="64">
        <f t="shared" si="16"/>
        <v>4.1473199999999997</v>
      </c>
      <c r="I112" s="64">
        <f t="shared" si="17"/>
        <v>41.473199999999999</v>
      </c>
      <c r="J112" s="62">
        <v>1.292</v>
      </c>
      <c r="K112" s="62"/>
      <c r="M112" s="123"/>
    </row>
    <row r="113" spans="1:12">
      <c r="A113" s="134">
        <v>108</v>
      </c>
      <c r="B113" s="54"/>
      <c r="C113" s="55" t="s">
        <v>453</v>
      </c>
      <c r="D113" s="56"/>
      <c r="E113" s="57"/>
      <c r="F113" s="57"/>
      <c r="G113" s="58">
        <f>SUM(G114:G114)</f>
        <v>7941.920000000001</v>
      </c>
      <c r="H113" s="58"/>
      <c r="I113" s="58">
        <f>SUM(I114:I114)</f>
        <v>10260.960640000001</v>
      </c>
      <c r="J113" s="57"/>
      <c r="K113" s="57"/>
      <c r="L113" s="32" t="str">
        <f>IF(I113/G113=1.292,"OK!","Erro!")</f>
        <v>OK!</v>
      </c>
    </row>
    <row r="114" spans="1:12">
      <c r="A114" s="59">
        <v>109</v>
      </c>
      <c r="B114" s="59">
        <v>65000237</v>
      </c>
      <c r="C114" s="81" t="s">
        <v>454</v>
      </c>
      <c r="D114" s="61" t="s">
        <v>17</v>
      </c>
      <c r="E114" s="62">
        <v>196</v>
      </c>
      <c r="F114" s="63">
        <v>40.520000000000003</v>
      </c>
      <c r="G114" s="64">
        <f>F114*E114</f>
        <v>7941.920000000001</v>
      </c>
      <c r="H114" s="64">
        <f>F114*J114</f>
        <v>52.351840000000003</v>
      </c>
      <c r="I114" s="64">
        <f>H114*E114</f>
        <v>10260.960640000001</v>
      </c>
      <c r="J114" s="62">
        <v>1.292</v>
      </c>
      <c r="K114" s="62"/>
    </row>
    <row r="115" spans="1:12">
      <c r="A115" s="134">
        <v>110</v>
      </c>
      <c r="B115" s="54"/>
      <c r="C115" s="55" t="s">
        <v>455</v>
      </c>
      <c r="D115" s="56"/>
      <c r="E115" s="57"/>
      <c r="F115" s="57"/>
      <c r="G115" s="58">
        <f>SUM(G116:G123)</f>
        <v>98498.565000000017</v>
      </c>
      <c r="H115" s="58"/>
      <c r="I115" s="58">
        <f>SUM(I116:I123)</f>
        <v>127260.14598</v>
      </c>
      <c r="J115" s="57"/>
      <c r="K115" s="57"/>
      <c r="L115" s="32" t="str">
        <f>IF(I115/G115=1.292,"OK!","Erro!")</f>
        <v>OK!</v>
      </c>
    </row>
    <row r="116" spans="1:12">
      <c r="A116" s="59">
        <v>111</v>
      </c>
      <c r="B116" s="59">
        <v>65000246</v>
      </c>
      <c r="C116" s="81" t="s">
        <v>523</v>
      </c>
      <c r="D116" s="61" t="s">
        <v>221</v>
      </c>
      <c r="E116" s="62">
        <v>142</v>
      </c>
      <c r="F116" s="63">
        <v>121.27</v>
      </c>
      <c r="G116" s="64">
        <f t="shared" ref="G116:G123" si="18">F116*E116</f>
        <v>17220.34</v>
      </c>
      <c r="H116" s="64">
        <f t="shared" ref="H116:H123" si="19">F116*J116</f>
        <v>156.68083999999999</v>
      </c>
      <c r="I116" s="64">
        <f t="shared" ref="I116:I123" si="20">H116*E116</f>
        <v>22248.679279999997</v>
      </c>
      <c r="J116" s="62">
        <v>1.292</v>
      </c>
      <c r="K116" s="62"/>
    </row>
    <row r="117" spans="1:12">
      <c r="A117" s="59">
        <v>112</v>
      </c>
      <c r="B117" s="59">
        <v>65000248</v>
      </c>
      <c r="C117" s="81" t="s">
        <v>524</v>
      </c>
      <c r="D117" s="61" t="s">
        <v>221</v>
      </c>
      <c r="E117" s="62">
        <v>78</v>
      </c>
      <c r="F117" s="63">
        <v>73.349999999999994</v>
      </c>
      <c r="G117" s="64">
        <f t="shared" si="18"/>
        <v>5721.2999999999993</v>
      </c>
      <c r="H117" s="64">
        <f t="shared" si="19"/>
        <v>94.768199999999993</v>
      </c>
      <c r="I117" s="64">
        <f t="shared" si="20"/>
        <v>7391.9195999999993</v>
      </c>
      <c r="J117" s="62">
        <v>1.292</v>
      </c>
      <c r="K117" s="62"/>
    </row>
    <row r="118" spans="1:12">
      <c r="A118" s="59">
        <v>113</v>
      </c>
      <c r="B118" s="59">
        <v>65003743</v>
      </c>
      <c r="C118" s="81" t="s">
        <v>458</v>
      </c>
      <c r="D118" s="61" t="s">
        <v>221</v>
      </c>
      <c r="E118" s="62">
        <v>220</v>
      </c>
      <c r="F118" s="63">
        <v>24.48</v>
      </c>
      <c r="G118" s="64">
        <f t="shared" si="18"/>
        <v>5385.6</v>
      </c>
      <c r="H118" s="64">
        <f t="shared" si="19"/>
        <v>31.628160000000001</v>
      </c>
      <c r="I118" s="64">
        <f t="shared" si="20"/>
        <v>6958.1952000000001</v>
      </c>
      <c r="J118" s="62">
        <v>1.292</v>
      </c>
      <c r="K118" s="62"/>
    </row>
    <row r="119" spans="1:12">
      <c r="A119" s="59">
        <v>114</v>
      </c>
      <c r="B119" s="59">
        <v>65000276</v>
      </c>
      <c r="C119" s="81" t="s">
        <v>459</v>
      </c>
      <c r="D119" s="61" t="s">
        <v>460</v>
      </c>
      <c r="E119" s="62">
        <v>2864</v>
      </c>
      <c r="F119" s="63">
        <v>13.24</v>
      </c>
      <c r="G119" s="64">
        <f t="shared" si="18"/>
        <v>37919.360000000001</v>
      </c>
      <c r="H119" s="64">
        <f t="shared" si="19"/>
        <v>17.106080000000002</v>
      </c>
      <c r="I119" s="64">
        <f t="shared" si="20"/>
        <v>48991.813120000006</v>
      </c>
      <c r="J119" s="62">
        <v>1.292</v>
      </c>
      <c r="K119" s="62"/>
    </row>
    <row r="120" spans="1:12">
      <c r="A120" s="59">
        <v>115</v>
      </c>
      <c r="B120" s="59">
        <v>65000277</v>
      </c>
      <c r="C120" s="81" t="s">
        <v>525</v>
      </c>
      <c r="D120" s="61" t="s">
        <v>460</v>
      </c>
      <c r="E120" s="62">
        <v>151</v>
      </c>
      <c r="F120" s="63">
        <v>13.24</v>
      </c>
      <c r="G120" s="64">
        <f t="shared" si="18"/>
        <v>1999.24</v>
      </c>
      <c r="H120" s="64">
        <f t="shared" si="19"/>
        <v>17.106080000000002</v>
      </c>
      <c r="I120" s="64">
        <f t="shared" si="20"/>
        <v>2583.0180800000003</v>
      </c>
      <c r="J120" s="62">
        <v>1.292</v>
      </c>
      <c r="K120" s="62"/>
    </row>
    <row r="121" spans="1:12" ht="24">
      <c r="A121" s="59">
        <v>116</v>
      </c>
      <c r="B121" s="59">
        <v>65003745</v>
      </c>
      <c r="C121" s="81" t="s">
        <v>526</v>
      </c>
      <c r="D121" s="61" t="s">
        <v>17</v>
      </c>
      <c r="E121" s="62">
        <v>6.5</v>
      </c>
      <c r="F121" s="63">
        <v>653.57000000000005</v>
      </c>
      <c r="G121" s="64">
        <f t="shared" si="18"/>
        <v>4248.2049999999999</v>
      </c>
      <c r="H121" s="64">
        <f t="shared" si="19"/>
        <v>844.41244000000006</v>
      </c>
      <c r="I121" s="64">
        <f t="shared" si="20"/>
        <v>5488.6808600000004</v>
      </c>
      <c r="J121" s="62">
        <v>1.292</v>
      </c>
      <c r="K121" s="62"/>
    </row>
    <row r="122" spans="1:12">
      <c r="A122" s="59">
        <v>117</v>
      </c>
      <c r="B122" s="59">
        <v>65003653</v>
      </c>
      <c r="C122" s="60" t="s">
        <v>461</v>
      </c>
      <c r="D122" s="61" t="s">
        <v>17</v>
      </c>
      <c r="E122" s="62">
        <v>30</v>
      </c>
      <c r="F122" s="63">
        <v>812.99</v>
      </c>
      <c r="G122" s="64">
        <f t="shared" si="18"/>
        <v>24389.7</v>
      </c>
      <c r="H122" s="64">
        <f t="shared" si="19"/>
        <v>1050.3830800000001</v>
      </c>
      <c r="I122" s="64">
        <f t="shared" si="20"/>
        <v>31511.492400000003</v>
      </c>
      <c r="J122" s="62">
        <v>1.292</v>
      </c>
      <c r="K122" s="62"/>
    </row>
    <row r="123" spans="1:12" ht="24">
      <c r="A123" s="59">
        <v>118</v>
      </c>
      <c r="B123" s="59">
        <v>65000316</v>
      </c>
      <c r="C123" s="81" t="s">
        <v>527</v>
      </c>
      <c r="D123" s="61" t="s">
        <v>442</v>
      </c>
      <c r="E123" s="62">
        <v>2</v>
      </c>
      <c r="F123" s="63">
        <v>807.41</v>
      </c>
      <c r="G123" s="64">
        <f t="shared" si="18"/>
        <v>1614.82</v>
      </c>
      <c r="H123" s="64">
        <f t="shared" si="19"/>
        <v>1043.17372</v>
      </c>
      <c r="I123" s="64">
        <f t="shared" si="20"/>
        <v>2086.34744</v>
      </c>
      <c r="J123" s="62">
        <v>1.292</v>
      </c>
      <c r="K123" s="62"/>
    </row>
    <row r="124" spans="1:12">
      <c r="A124" s="134">
        <v>119</v>
      </c>
      <c r="B124" s="54"/>
      <c r="C124" s="55" t="s">
        <v>462</v>
      </c>
      <c r="D124" s="56"/>
      <c r="E124" s="57"/>
      <c r="F124" s="57"/>
      <c r="G124" s="58">
        <f>SUM(G125:G136)</f>
        <v>17568.754000000001</v>
      </c>
      <c r="H124" s="58"/>
      <c r="I124" s="58">
        <f>SUM(I125:I136)</f>
        <v>22698.830168</v>
      </c>
      <c r="J124" s="57"/>
      <c r="K124" s="57"/>
      <c r="L124" s="32" t="str">
        <f>IF(I124/G124=1.292,"OK!","Erro!")</f>
        <v>OK!</v>
      </c>
    </row>
    <row r="125" spans="1:12">
      <c r="A125" s="59">
        <v>120</v>
      </c>
      <c r="B125" s="59">
        <v>65000403</v>
      </c>
      <c r="C125" s="60" t="s">
        <v>466</v>
      </c>
      <c r="D125" s="61" t="s">
        <v>460</v>
      </c>
      <c r="E125" s="62">
        <v>170</v>
      </c>
      <c r="F125" s="63">
        <v>4.54</v>
      </c>
      <c r="G125" s="64">
        <f t="shared" ref="G125:G136" si="21">F125*E125</f>
        <v>771.8</v>
      </c>
      <c r="H125" s="64">
        <f t="shared" ref="H125:H136" si="22">F125*J125</f>
        <v>5.8656800000000002</v>
      </c>
      <c r="I125" s="64">
        <f t="shared" ref="I125:I136" si="23">H125*E125</f>
        <v>997.16560000000004</v>
      </c>
      <c r="J125" s="62">
        <v>1.292</v>
      </c>
      <c r="K125" s="62"/>
    </row>
    <row r="126" spans="1:12">
      <c r="A126" s="65">
        <v>121</v>
      </c>
      <c r="B126" s="66" t="s">
        <v>528</v>
      </c>
      <c r="C126" s="67" t="s">
        <v>26</v>
      </c>
      <c r="D126" s="68" t="s">
        <v>442</v>
      </c>
      <c r="E126" s="69">
        <v>1</v>
      </c>
      <c r="F126" s="70">
        <f>'LISTA DE COMPOSIÇÕES'!F65</f>
        <v>726.2025000000001</v>
      </c>
      <c r="G126" s="71">
        <f t="shared" si="21"/>
        <v>726.2025000000001</v>
      </c>
      <c r="H126" s="71">
        <f t="shared" si="22"/>
        <v>938.25363000000016</v>
      </c>
      <c r="I126" s="71">
        <f t="shared" si="23"/>
        <v>938.25363000000016</v>
      </c>
      <c r="J126" s="69">
        <v>1.292</v>
      </c>
      <c r="K126" s="69"/>
    </row>
    <row r="127" spans="1:12" ht="24">
      <c r="A127" s="65">
        <v>122</v>
      </c>
      <c r="B127" s="66" t="s">
        <v>486</v>
      </c>
      <c r="C127" s="72" t="s">
        <v>228</v>
      </c>
      <c r="D127" s="68" t="s">
        <v>442</v>
      </c>
      <c r="E127" s="69">
        <v>1</v>
      </c>
      <c r="F127" s="70">
        <f>'LISTA DE COMPOSIÇÕES'!F83</f>
        <v>3628.8658333333333</v>
      </c>
      <c r="G127" s="71">
        <f t="shared" si="21"/>
        <v>3628.8658333333333</v>
      </c>
      <c r="H127" s="71">
        <f t="shared" si="22"/>
        <v>4688.4946566666667</v>
      </c>
      <c r="I127" s="71">
        <f t="shared" si="23"/>
        <v>4688.4946566666667</v>
      </c>
      <c r="J127" s="69">
        <v>1.292</v>
      </c>
      <c r="K127" s="69"/>
    </row>
    <row r="128" spans="1:12">
      <c r="A128" s="65">
        <v>123</v>
      </c>
      <c r="B128" s="66" t="s">
        <v>490</v>
      </c>
      <c r="C128" s="67" t="s">
        <v>529</v>
      </c>
      <c r="D128" s="68" t="s">
        <v>442</v>
      </c>
      <c r="E128" s="69">
        <v>1</v>
      </c>
      <c r="F128" s="70">
        <f>'LISTA DE COMPOSIÇÕES'!F103</f>
        <v>2621.373333333333</v>
      </c>
      <c r="G128" s="71">
        <f t="shared" si="21"/>
        <v>2621.373333333333</v>
      </c>
      <c r="H128" s="71">
        <f t="shared" si="22"/>
        <v>3386.8143466666666</v>
      </c>
      <c r="I128" s="71">
        <f t="shared" si="23"/>
        <v>3386.8143466666666</v>
      </c>
      <c r="J128" s="69">
        <v>1.292</v>
      </c>
      <c r="K128" s="69"/>
    </row>
    <row r="129" spans="1:12">
      <c r="A129" s="65">
        <v>124</v>
      </c>
      <c r="B129" s="66" t="s">
        <v>482</v>
      </c>
      <c r="C129" s="67" t="s">
        <v>252</v>
      </c>
      <c r="D129" s="68" t="s">
        <v>442</v>
      </c>
      <c r="E129" s="69">
        <v>1</v>
      </c>
      <c r="F129" s="70">
        <f>'LISTA DE COMPOSIÇÕES'!F113</f>
        <v>1489.6990000000001</v>
      </c>
      <c r="G129" s="71">
        <f t="shared" si="21"/>
        <v>1489.6990000000001</v>
      </c>
      <c r="H129" s="71">
        <f t="shared" si="22"/>
        <v>1924.6911080000002</v>
      </c>
      <c r="I129" s="71">
        <f t="shared" si="23"/>
        <v>1924.6911080000002</v>
      </c>
      <c r="J129" s="69">
        <v>1.292</v>
      </c>
      <c r="K129" s="69"/>
    </row>
    <row r="130" spans="1:12">
      <c r="A130" s="65">
        <v>125</v>
      </c>
      <c r="B130" s="66" t="s">
        <v>484</v>
      </c>
      <c r="C130" s="67" t="s">
        <v>260</v>
      </c>
      <c r="D130" s="68" t="s">
        <v>442</v>
      </c>
      <c r="E130" s="69">
        <v>1</v>
      </c>
      <c r="F130" s="70">
        <f>'LISTA DE COMPOSIÇÕES'!F129</f>
        <v>144.5</v>
      </c>
      <c r="G130" s="71">
        <f t="shared" si="21"/>
        <v>144.5</v>
      </c>
      <c r="H130" s="71">
        <f t="shared" si="22"/>
        <v>186.69400000000002</v>
      </c>
      <c r="I130" s="71">
        <f t="shared" si="23"/>
        <v>186.69400000000002</v>
      </c>
      <c r="J130" s="69">
        <v>1.292</v>
      </c>
      <c r="K130" s="69"/>
    </row>
    <row r="131" spans="1:12" ht="24">
      <c r="A131" s="65">
        <v>126</v>
      </c>
      <c r="B131" s="66" t="s">
        <v>497</v>
      </c>
      <c r="C131" s="72" t="s">
        <v>530</v>
      </c>
      <c r="D131" s="68" t="s">
        <v>442</v>
      </c>
      <c r="E131" s="69">
        <v>1</v>
      </c>
      <c r="F131" s="70">
        <f>'LISTA DE COMPOSIÇÕES'!F158</f>
        <v>982.5</v>
      </c>
      <c r="G131" s="71">
        <f t="shared" si="21"/>
        <v>982.5</v>
      </c>
      <c r="H131" s="71">
        <f t="shared" si="22"/>
        <v>1269.3900000000001</v>
      </c>
      <c r="I131" s="71">
        <f t="shared" si="23"/>
        <v>1269.3900000000001</v>
      </c>
      <c r="J131" s="69">
        <v>1.292</v>
      </c>
      <c r="K131" s="69"/>
    </row>
    <row r="132" spans="1:12" ht="24">
      <c r="A132" s="65">
        <v>127</v>
      </c>
      <c r="B132" s="66" t="s">
        <v>499</v>
      </c>
      <c r="C132" s="72" t="s">
        <v>266</v>
      </c>
      <c r="D132" s="68" t="s">
        <v>442</v>
      </c>
      <c r="E132" s="69">
        <v>1</v>
      </c>
      <c r="F132" s="70">
        <f>'LISTA DE COMPOSIÇÕES'!F141</f>
        <v>1187.8209999999999</v>
      </c>
      <c r="G132" s="71">
        <f t="shared" si="21"/>
        <v>1187.8209999999999</v>
      </c>
      <c r="H132" s="71">
        <f t="shared" si="22"/>
        <v>1534.664732</v>
      </c>
      <c r="I132" s="71">
        <f t="shared" si="23"/>
        <v>1534.664732</v>
      </c>
      <c r="J132" s="69">
        <v>1.292</v>
      </c>
      <c r="K132" s="69"/>
    </row>
    <row r="133" spans="1:12">
      <c r="A133" s="65">
        <v>128</v>
      </c>
      <c r="B133" s="66" t="s">
        <v>496</v>
      </c>
      <c r="C133" s="67" t="s">
        <v>59</v>
      </c>
      <c r="D133" s="68" t="s">
        <v>442</v>
      </c>
      <c r="E133" s="69">
        <v>1</v>
      </c>
      <c r="F133" s="70">
        <f>'LISTA DE COMPOSIÇÕES'!F201</f>
        <v>714.06</v>
      </c>
      <c r="G133" s="71">
        <f t="shared" si="21"/>
        <v>714.06</v>
      </c>
      <c r="H133" s="71">
        <f t="shared" si="22"/>
        <v>922.56551999999999</v>
      </c>
      <c r="I133" s="71">
        <f t="shared" si="23"/>
        <v>922.56551999999999</v>
      </c>
      <c r="J133" s="69">
        <v>1.292</v>
      </c>
      <c r="K133" s="69"/>
    </row>
    <row r="134" spans="1:12">
      <c r="A134" s="65">
        <v>129</v>
      </c>
      <c r="B134" s="66" t="s">
        <v>493</v>
      </c>
      <c r="C134" s="67" t="s">
        <v>62</v>
      </c>
      <c r="D134" s="68" t="s">
        <v>442</v>
      </c>
      <c r="E134" s="69">
        <v>1</v>
      </c>
      <c r="F134" s="70">
        <f>'LISTA DE COMPOSIÇÕES'!F208</f>
        <v>730.12599999999998</v>
      </c>
      <c r="G134" s="71">
        <f t="shared" si="21"/>
        <v>730.12599999999998</v>
      </c>
      <c r="H134" s="71">
        <f t="shared" si="22"/>
        <v>943.32279200000005</v>
      </c>
      <c r="I134" s="71">
        <f t="shared" si="23"/>
        <v>943.32279200000005</v>
      </c>
      <c r="J134" s="69">
        <v>1.292</v>
      </c>
      <c r="K134" s="69"/>
    </row>
    <row r="135" spans="1:12">
      <c r="A135" s="65">
        <v>130</v>
      </c>
      <c r="B135" s="66" t="s">
        <v>491</v>
      </c>
      <c r="C135" s="67" t="s">
        <v>413</v>
      </c>
      <c r="D135" s="68" t="s">
        <v>442</v>
      </c>
      <c r="E135" s="69">
        <v>1</v>
      </c>
      <c r="F135" s="70">
        <f>'LISTA DE COMPOSIÇÕES'!F227</f>
        <v>3385.9873333333335</v>
      </c>
      <c r="G135" s="71">
        <f t="shared" si="21"/>
        <v>3385.9873333333335</v>
      </c>
      <c r="H135" s="71">
        <f t="shared" si="22"/>
        <v>4374.6956346666666</v>
      </c>
      <c r="I135" s="71">
        <f t="shared" si="23"/>
        <v>4374.6956346666666</v>
      </c>
      <c r="J135" s="69">
        <v>1.292</v>
      </c>
      <c r="K135" s="69"/>
    </row>
    <row r="136" spans="1:12" ht="24">
      <c r="A136" s="65">
        <v>131</v>
      </c>
      <c r="B136" s="66" t="s">
        <v>487</v>
      </c>
      <c r="C136" s="72" t="s">
        <v>94</v>
      </c>
      <c r="D136" s="68" t="s">
        <v>442</v>
      </c>
      <c r="E136" s="69">
        <v>1</v>
      </c>
      <c r="F136" s="70">
        <f>'LISTA DE COMPOSIÇÕES'!F251</f>
        <v>1185.8189999999997</v>
      </c>
      <c r="G136" s="71">
        <f t="shared" si="21"/>
        <v>1185.8189999999997</v>
      </c>
      <c r="H136" s="71">
        <f t="shared" si="22"/>
        <v>1532.0781479999996</v>
      </c>
      <c r="I136" s="71">
        <f t="shared" si="23"/>
        <v>1532.0781479999996</v>
      </c>
      <c r="J136" s="69">
        <v>1.292</v>
      </c>
      <c r="K136" s="69"/>
    </row>
    <row r="137" spans="1:12">
      <c r="A137" s="134">
        <v>132</v>
      </c>
      <c r="B137" s="54"/>
      <c r="C137" s="55" t="s">
        <v>467</v>
      </c>
      <c r="D137" s="56"/>
      <c r="E137" s="57"/>
      <c r="F137" s="57"/>
      <c r="G137" s="58">
        <f>SUM(G138:G141)</f>
        <v>22922.973333333335</v>
      </c>
      <c r="H137" s="58"/>
      <c r="I137" s="58">
        <f>SUM(I138:I141)</f>
        <v>29616.481546666666</v>
      </c>
      <c r="J137" s="57"/>
      <c r="K137" s="57"/>
      <c r="L137" s="32" t="str">
        <f>IF(I137/G137=1.292,"OK!","Erro!")</f>
        <v>OK!</v>
      </c>
    </row>
    <row r="138" spans="1:12">
      <c r="A138" s="59">
        <v>133</v>
      </c>
      <c r="B138" s="59">
        <v>65001126</v>
      </c>
      <c r="C138" s="60" t="s">
        <v>468</v>
      </c>
      <c r="D138" s="61" t="s">
        <v>221</v>
      </c>
      <c r="E138" s="62">
        <v>4</v>
      </c>
      <c r="F138" s="63">
        <v>28.58</v>
      </c>
      <c r="G138" s="64">
        <f>F138*E138</f>
        <v>114.32</v>
      </c>
      <c r="H138" s="64">
        <f>F138*J138</f>
        <v>36.925359999999998</v>
      </c>
      <c r="I138" s="64">
        <f>H138*E138</f>
        <v>147.70143999999999</v>
      </c>
      <c r="J138" s="62">
        <v>1.292</v>
      </c>
      <c r="K138" s="62"/>
    </row>
    <row r="139" spans="1:12">
      <c r="A139" s="59">
        <v>134</v>
      </c>
      <c r="B139" s="59">
        <v>65001133</v>
      </c>
      <c r="C139" s="60" t="s">
        <v>531</v>
      </c>
      <c r="D139" s="61" t="s">
        <v>28</v>
      </c>
      <c r="E139" s="62">
        <v>17</v>
      </c>
      <c r="F139" s="63">
        <v>395.72</v>
      </c>
      <c r="G139" s="64">
        <f>F139*E139</f>
        <v>6727.2400000000007</v>
      </c>
      <c r="H139" s="64">
        <f>F139*J139</f>
        <v>511.27024000000006</v>
      </c>
      <c r="I139" s="64">
        <f>H139*E139</f>
        <v>8691.5940800000008</v>
      </c>
      <c r="J139" s="62">
        <v>1.292</v>
      </c>
      <c r="K139" s="62"/>
    </row>
    <row r="140" spans="1:12" ht="24">
      <c r="A140" s="65">
        <v>135</v>
      </c>
      <c r="B140" s="66" t="s">
        <v>489</v>
      </c>
      <c r="C140" s="72" t="s">
        <v>532</v>
      </c>
      <c r="D140" s="68" t="s">
        <v>442</v>
      </c>
      <c r="E140" s="69">
        <v>2</v>
      </c>
      <c r="F140" s="70">
        <f>'LISTA DE COMPOSIÇÕES'!F268</f>
        <v>1646.75</v>
      </c>
      <c r="G140" s="71">
        <f>F140*E140</f>
        <v>3293.5</v>
      </c>
      <c r="H140" s="71">
        <f>F140*J140</f>
        <v>2127.6010000000001</v>
      </c>
      <c r="I140" s="71">
        <f>H140*E140</f>
        <v>4255.2020000000002</v>
      </c>
      <c r="J140" s="69">
        <v>1.292</v>
      </c>
      <c r="K140" s="69"/>
    </row>
    <row r="141" spans="1:12" ht="24">
      <c r="A141" s="65">
        <v>136</v>
      </c>
      <c r="B141" s="66" t="s">
        <v>471</v>
      </c>
      <c r="C141" s="72" t="s">
        <v>533</v>
      </c>
      <c r="D141" s="68" t="s">
        <v>442</v>
      </c>
      <c r="E141" s="69">
        <v>1</v>
      </c>
      <c r="F141" s="70">
        <f>'LISTA DE COMPOSIÇÕES'!F21</f>
        <v>12787.913333333332</v>
      </c>
      <c r="G141" s="71">
        <f>F141*E141</f>
        <v>12787.913333333332</v>
      </c>
      <c r="H141" s="71">
        <f>F141*J141</f>
        <v>16521.984026666665</v>
      </c>
      <c r="I141" s="71">
        <f>H141*E141</f>
        <v>16521.984026666665</v>
      </c>
      <c r="J141" s="69">
        <v>1.292</v>
      </c>
      <c r="K141" s="69"/>
    </row>
    <row r="142" spans="1:12">
      <c r="A142" s="49">
        <v>137</v>
      </c>
      <c r="B142" s="49"/>
      <c r="C142" s="50" t="s">
        <v>469</v>
      </c>
      <c r="D142" s="51"/>
      <c r="E142" s="52"/>
      <c r="F142" s="52"/>
      <c r="G142" s="53">
        <f>G143</f>
        <v>11352.554047619045</v>
      </c>
      <c r="H142" s="53"/>
      <c r="I142" s="53">
        <f>I143</f>
        <v>13543.596978809524</v>
      </c>
      <c r="J142" s="52"/>
      <c r="K142" s="52"/>
      <c r="L142" s="32" t="str">
        <f>IF(I142/G142=1.193,"OK!","Erro!")</f>
        <v>OK!</v>
      </c>
    </row>
    <row r="143" spans="1:12">
      <c r="A143" s="134">
        <v>138</v>
      </c>
      <c r="B143" s="54"/>
      <c r="C143" s="55" t="s">
        <v>470</v>
      </c>
      <c r="D143" s="56"/>
      <c r="E143" s="57"/>
      <c r="F143" s="57"/>
      <c r="G143" s="58">
        <f>SUM(G144:G154)</f>
        <v>11352.554047619045</v>
      </c>
      <c r="H143" s="58"/>
      <c r="I143" s="58">
        <f>SUM(I144:I154)</f>
        <v>13543.596978809524</v>
      </c>
      <c r="J143" s="57"/>
      <c r="K143" s="57"/>
      <c r="L143" s="32" t="str">
        <f>IF(I143/G143=1.193,"OK!","Erro!")</f>
        <v>OK!</v>
      </c>
    </row>
    <row r="144" spans="1:12">
      <c r="A144" s="65">
        <v>139</v>
      </c>
      <c r="B144" s="66" t="s">
        <v>482</v>
      </c>
      <c r="C144" s="67" t="s">
        <v>483</v>
      </c>
      <c r="D144" s="68" t="s">
        <v>442</v>
      </c>
      <c r="E144" s="69">
        <v>5</v>
      </c>
      <c r="F144" s="70">
        <f>'LISTA DE COMPOSIÇÕES'!F12</f>
        <v>56.01</v>
      </c>
      <c r="G144" s="71">
        <f t="shared" ref="G144:G154" si="24">F144*E144</f>
        <v>280.05</v>
      </c>
      <c r="H144" s="71">
        <f t="shared" ref="H144:H154" si="25">F144*K144</f>
        <v>66.819929999999999</v>
      </c>
      <c r="I144" s="71">
        <f t="shared" ref="I144:I154" si="26">H144*E144</f>
        <v>334.09965</v>
      </c>
      <c r="J144" s="69"/>
      <c r="K144" s="69">
        <v>1.1930000000000001</v>
      </c>
    </row>
    <row r="145" spans="1:12">
      <c r="A145" s="65">
        <v>140</v>
      </c>
      <c r="B145" s="66" t="s">
        <v>534</v>
      </c>
      <c r="C145" s="67" t="s">
        <v>535</v>
      </c>
      <c r="D145" s="68" t="s">
        <v>442</v>
      </c>
      <c r="E145" s="69">
        <v>2</v>
      </c>
      <c r="F145" s="70">
        <f>'LISTA DE COMPOSIÇÕES'!F41</f>
        <v>409.36357142857145</v>
      </c>
      <c r="G145" s="71">
        <f t="shared" si="24"/>
        <v>818.72714285714289</v>
      </c>
      <c r="H145" s="71">
        <f t="shared" si="25"/>
        <v>488.37074071428577</v>
      </c>
      <c r="I145" s="71">
        <f t="shared" si="26"/>
        <v>976.74148142857155</v>
      </c>
      <c r="J145" s="69"/>
      <c r="K145" s="69">
        <v>1.1930000000000001</v>
      </c>
    </row>
    <row r="146" spans="1:12">
      <c r="A146" s="59">
        <v>141</v>
      </c>
      <c r="B146" s="59">
        <v>25001110</v>
      </c>
      <c r="C146" s="60" t="s">
        <v>536</v>
      </c>
      <c r="D146" s="61" t="s">
        <v>442</v>
      </c>
      <c r="E146" s="62">
        <v>1</v>
      </c>
      <c r="F146" s="63">
        <f>COTAÇÕES!BW9</f>
        <v>409.36357142857145</v>
      </c>
      <c r="G146" s="64">
        <f t="shared" si="24"/>
        <v>409.36357142857145</v>
      </c>
      <c r="H146" s="64">
        <f t="shared" si="25"/>
        <v>488.37074071428577</v>
      </c>
      <c r="I146" s="64">
        <f t="shared" si="26"/>
        <v>488.37074071428577</v>
      </c>
      <c r="J146" s="62"/>
      <c r="K146" s="62">
        <v>1.1930000000000001</v>
      </c>
    </row>
    <row r="147" spans="1:12">
      <c r="A147" s="65">
        <v>142</v>
      </c>
      <c r="B147" s="66" t="s">
        <v>537</v>
      </c>
      <c r="C147" s="67" t="s">
        <v>133</v>
      </c>
      <c r="D147" s="68" t="s">
        <v>442</v>
      </c>
      <c r="E147" s="69">
        <v>1</v>
      </c>
      <c r="F147" s="70">
        <f>'LISTA DE COMPOSIÇÕES'!F313</f>
        <v>640.47</v>
      </c>
      <c r="G147" s="71">
        <f t="shared" si="24"/>
        <v>640.47</v>
      </c>
      <c r="H147" s="71">
        <f t="shared" si="25"/>
        <v>764.08071000000007</v>
      </c>
      <c r="I147" s="71">
        <f t="shared" si="26"/>
        <v>764.08071000000007</v>
      </c>
      <c r="J147" s="69"/>
      <c r="K147" s="69">
        <v>1.1930000000000001</v>
      </c>
    </row>
    <row r="148" spans="1:12">
      <c r="A148" s="65">
        <v>143</v>
      </c>
      <c r="B148" s="66" t="s">
        <v>491</v>
      </c>
      <c r="C148" s="67" t="s">
        <v>492</v>
      </c>
      <c r="D148" s="68" t="s">
        <v>442</v>
      </c>
      <c r="E148" s="69">
        <v>40</v>
      </c>
      <c r="F148" s="70">
        <f>'LISTA DE COMPOSIÇÕES'!F180</f>
        <v>11.813333333333333</v>
      </c>
      <c r="G148" s="71">
        <f t="shared" si="24"/>
        <v>472.5333333333333</v>
      </c>
      <c r="H148" s="71">
        <f t="shared" si="25"/>
        <v>14.093306666666667</v>
      </c>
      <c r="I148" s="71">
        <f t="shared" si="26"/>
        <v>563.73226666666665</v>
      </c>
      <c r="J148" s="69"/>
      <c r="K148" s="69">
        <v>1.1930000000000001</v>
      </c>
    </row>
    <row r="149" spans="1:12">
      <c r="A149" s="65">
        <v>144</v>
      </c>
      <c r="B149" s="66" t="s">
        <v>538</v>
      </c>
      <c r="C149" s="67" t="s">
        <v>128</v>
      </c>
      <c r="D149" s="68" t="s">
        <v>442</v>
      </c>
      <c r="E149" s="69">
        <v>1</v>
      </c>
      <c r="F149" s="70">
        <f>'LISTA DE COMPOSIÇÕES'!F317</f>
        <v>856.29</v>
      </c>
      <c r="G149" s="71">
        <f t="shared" si="24"/>
        <v>856.29</v>
      </c>
      <c r="H149" s="71">
        <f t="shared" si="25"/>
        <v>1021.55397</v>
      </c>
      <c r="I149" s="71">
        <f t="shared" si="26"/>
        <v>1021.55397</v>
      </c>
      <c r="J149" s="69"/>
      <c r="K149" s="69">
        <v>1.1930000000000001</v>
      </c>
    </row>
    <row r="150" spans="1:12">
      <c r="A150" s="65">
        <v>145</v>
      </c>
      <c r="B150" s="66" t="s">
        <v>539</v>
      </c>
      <c r="C150" s="67" t="s">
        <v>132</v>
      </c>
      <c r="D150" s="68" t="s">
        <v>442</v>
      </c>
      <c r="E150" s="69">
        <v>1</v>
      </c>
      <c r="F150" s="70">
        <f>'LISTA DE COMPOSIÇÕES'!F320</f>
        <v>1778.04</v>
      </c>
      <c r="G150" s="71">
        <f t="shared" si="24"/>
        <v>1778.04</v>
      </c>
      <c r="H150" s="71">
        <f t="shared" si="25"/>
        <v>2121.20172</v>
      </c>
      <c r="I150" s="71">
        <f t="shared" si="26"/>
        <v>2121.20172</v>
      </c>
      <c r="J150" s="69"/>
      <c r="K150" s="69">
        <v>1.1930000000000001</v>
      </c>
    </row>
    <row r="151" spans="1:12">
      <c r="A151" s="65">
        <v>146</v>
      </c>
      <c r="B151" s="66" t="s">
        <v>540</v>
      </c>
      <c r="C151" s="67" t="s">
        <v>12</v>
      </c>
      <c r="D151" s="68" t="s">
        <v>442</v>
      </c>
      <c r="E151" s="69">
        <v>1</v>
      </c>
      <c r="F151" s="70">
        <f>'LISTA DE COMPOSIÇÕES'!F47</f>
        <v>4380</v>
      </c>
      <c r="G151" s="71">
        <f t="shared" si="24"/>
        <v>4380</v>
      </c>
      <c r="H151" s="71">
        <f t="shared" si="25"/>
        <v>5225.34</v>
      </c>
      <c r="I151" s="71">
        <f t="shared" si="26"/>
        <v>5225.34</v>
      </c>
      <c r="J151" s="69"/>
      <c r="K151" s="69">
        <v>1.1930000000000001</v>
      </c>
    </row>
    <row r="152" spans="1:12" s="80" customFormat="1">
      <c r="A152" s="73">
        <v>147</v>
      </c>
      <c r="B152" s="73">
        <v>21090</v>
      </c>
      <c r="C152" s="75" t="s">
        <v>541</v>
      </c>
      <c r="D152" s="76" t="s">
        <v>442</v>
      </c>
      <c r="E152" s="77">
        <v>2</v>
      </c>
      <c r="F152" s="78">
        <v>579.99</v>
      </c>
      <c r="G152" s="79">
        <f t="shared" si="24"/>
        <v>1159.98</v>
      </c>
      <c r="H152" s="79">
        <f t="shared" si="25"/>
        <v>691.92807000000005</v>
      </c>
      <c r="I152" s="79">
        <f t="shared" si="26"/>
        <v>1383.8561400000001</v>
      </c>
      <c r="J152" s="77"/>
      <c r="K152" s="77">
        <v>1.1930000000000001</v>
      </c>
    </row>
    <row r="153" spans="1:12" s="80" customFormat="1">
      <c r="A153" s="73">
        <v>148</v>
      </c>
      <c r="B153" s="73">
        <v>9836</v>
      </c>
      <c r="C153" s="75" t="s">
        <v>542</v>
      </c>
      <c r="D153" s="76" t="s">
        <v>28</v>
      </c>
      <c r="E153" s="77">
        <v>6</v>
      </c>
      <c r="F153" s="78">
        <v>14.91</v>
      </c>
      <c r="G153" s="79">
        <f t="shared" si="24"/>
        <v>89.460000000000008</v>
      </c>
      <c r="H153" s="79">
        <f t="shared" si="25"/>
        <v>17.78763</v>
      </c>
      <c r="I153" s="79">
        <f t="shared" si="26"/>
        <v>106.72578</v>
      </c>
      <c r="J153" s="77"/>
      <c r="K153" s="77">
        <v>1.1930000000000001</v>
      </c>
    </row>
    <row r="154" spans="1:12" s="80" customFormat="1">
      <c r="A154" s="73">
        <v>149</v>
      </c>
      <c r="B154" s="73">
        <v>20065</v>
      </c>
      <c r="C154" s="75" t="s">
        <v>543</v>
      </c>
      <c r="D154" s="76" t="s">
        <v>28</v>
      </c>
      <c r="E154" s="77">
        <v>12</v>
      </c>
      <c r="F154" s="78">
        <v>38.97</v>
      </c>
      <c r="G154" s="79">
        <f t="shared" si="24"/>
        <v>467.64</v>
      </c>
      <c r="H154" s="79">
        <f t="shared" si="25"/>
        <v>46.491210000000002</v>
      </c>
      <c r="I154" s="79">
        <f t="shared" si="26"/>
        <v>557.89452000000006</v>
      </c>
      <c r="J154" s="77"/>
      <c r="K154" s="77">
        <v>1.1930000000000001</v>
      </c>
    </row>
    <row r="155" spans="1:12">
      <c r="A155" s="49">
        <v>150</v>
      </c>
      <c r="B155" s="49"/>
      <c r="C155" s="50" t="s">
        <v>510</v>
      </c>
      <c r="D155" s="51"/>
      <c r="E155" s="52"/>
      <c r="F155" s="52"/>
      <c r="G155" s="53">
        <f>G156</f>
        <v>501513.8306789606</v>
      </c>
      <c r="H155" s="53"/>
      <c r="I155" s="53">
        <f>I156</f>
        <v>598306</v>
      </c>
      <c r="J155" s="52"/>
      <c r="K155" s="52"/>
      <c r="L155" s="32" t="str">
        <f>IF(I155/G155=1.193,"OK!","Erro!")</f>
        <v>OK!</v>
      </c>
    </row>
    <row r="156" spans="1:12">
      <c r="A156" s="134">
        <v>151</v>
      </c>
      <c r="B156" s="54"/>
      <c r="C156" s="55" t="s">
        <v>511</v>
      </c>
      <c r="D156" s="56"/>
      <c r="E156" s="57"/>
      <c r="F156" s="57"/>
      <c r="G156" s="58">
        <f>SUM(G157:G157)</f>
        <v>501513.8306789606</v>
      </c>
      <c r="H156" s="58"/>
      <c r="I156" s="58">
        <f>SUM(I157:I157)</f>
        <v>598306</v>
      </c>
      <c r="J156" s="57"/>
      <c r="K156" s="57"/>
      <c r="L156" s="32" t="str">
        <f>IF(I156/G156=1.193,"OK!","Erro!")</f>
        <v>OK!</v>
      </c>
    </row>
    <row r="157" spans="1:12" ht="36">
      <c r="A157" s="65">
        <v>152</v>
      </c>
      <c r="B157" s="72" t="s">
        <v>544</v>
      </c>
      <c r="C157" s="72" t="s">
        <v>545</v>
      </c>
      <c r="D157" s="68" t="s">
        <v>442</v>
      </c>
      <c r="E157" s="69">
        <v>1</v>
      </c>
      <c r="F157" s="70">
        <v>501513.8306789606</v>
      </c>
      <c r="G157" s="71">
        <f>F157*E157</f>
        <v>501513.8306789606</v>
      </c>
      <c r="H157" s="71">
        <f>F157*K157</f>
        <v>598306</v>
      </c>
      <c r="I157" s="71">
        <f>H157*E157</f>
        <v>598306</v>
      </c>
      <c r="J157" s="69"/>
      <c r="K157" s="69">
        <v>1.1930000000000001</v>
      </c>
    </row>
    <row r="158" spans="1:12">
      <c r="A158" s="43">
        <v>153</v>
      </c>
      <c r="B158" s="43"/>
      <c r="C158" s="44" t="s">
        <v>546</v>
      </c>
      <c r="D158" s="45"/>
      <c r="E158" s="46"/>
      <c r="F158" s="46"/>
      <c r="G158" s="47">
        <f>G159+G177</f>
        <v>61973.316200000008</v>
      </c>
      <c r="H158" s="47"/>
      <c r="I158" s="47">
        <f>I159+I177</f>
        <v>74598.632664400007</v>
      </c>
      <c r="J158" s="46"/>
      <c r="K158" s="46"/>
    </row>
    <row r="159" spans="1:12">
      <c r="A159" s="49">
        <v>154</v>
      </c>
      <c r="B159" s="49"/>
      <c r="C159" s="50" t="s">
        <v>429</v>
      </c>
      <c r="D159" s="51"/>
      <c r="E159" s="52"/>
      <c r="F159" s="52"/>
      <c r="G159" s="53">
        <f>G160+G162+G171+G173+G175</f>
        <v>6711.7821999999996</v>
      </c>
      <c r="H159" s="53"/>
      <c r="I159" s="53">
        <f>I160+I162+I171+I173+I175</f>
        <v>8671.6226024000007</v>
      </c>
      <c r="J159" s="52"/>
      <c r="K159" s="52"/>
      <c r="L159" s="32" t="str">
        <f>IF(I159/G159=1.292,"OK!","Erro!")</f>
        <v>OK!</v>
      </c>
    </row>
    <row r="160" spans="1:12">
      <c r="A160" s="134">
        <v>155</v>
      </c>
      <c r="B160" s="54"/>
      <c r="C160" s="55" t="s">
        <v>432</v>
      </c>
      <c r="D160" s="56"/>
      <c r="E160" s="57"/>
      <c r="F160" s="57"/>
      <c r="G160" s="58">
        <f>SUM(G161:G161)</f>
        <v>711.2</v>
      </c>
      <c r="H160" s="58"/>
      <c r="I160" s="58">
        <f>SUM(I161:I161)</f>
        <v>918.87040000000013</v>
      </c>
      <c r="J160" s="57"/>
      <c r="K160" s="57"/>
      <c r="L160" s="32" t="str">
        <f>IF(I160/G160=1.292,"OK!","Erro!")</f>
        <v>OK!</v>
      </c>
    </row>
    <row r="161" spans="1:12" s="80" customFormat="1" ht="24">
      <c r="A161" s="73">
        <v>156</v>
      </c>
      <c r="B161" s="73">
        <v>90739</v>
      </c>
      <c r="C161" s="75" t="s">
        <v>547</v>
      </c>
      <c r="D161" s="76" t="s">
        <v>28</v>
      </c>
      <c r="E161" s="77">
        <v>80</v>
      </c>
      <c r="F161" s="78">
        <v>8.89</v>
      </c>
      <c r="G161" s="79">
        <f>F161*E161</f>
        <v>711.2</v>
      </c>
      <c r="H161" s="79">
        <f>F161*J161</f>
        <v>11.485880000000002</v>
      </c>
      <c r="I161" s="79">
        <f>H161*E161</f>
        <v>918.87040000000013</v>
      </c>
      <c r="J161" s="77">
        <v>1.292</v>
      </c>
      <c r="K161" s="77"/>
    </row>
    <row r="162" spans="1:12">
      <c r="A162" s="134">
        <v>157</v>
      </c>
      <c r="B162" s="54"/>
      <c r="C162" s="55" t="s">
        <v>444</v>
      </c>
      <c r="D162" s="56"/>
      <c r="E162" s="57"/>
      <c r="F162" s="57"/>
      <c r="G162" s="58">
        <f>SUM(G163:G170)</f>
        <v>3302.6350000000002</v>
      </c>
      <c r="H162" s="58"/>
      <c r="I162" s="58">
        <f>SUM(I163:I170)</f>
        <v>4267.0044200000002</v>
      </c>
      <c r="J162" s="57"/>
      <c r="K162" s="57"/>
      <c r="L162" s="32" t="str">
        <f>IF(I162/G162=1.292,"OK!","Erro!")</f>
        <v>OK!</v>
      </c>
    </row>
    <row r="163" spans="1:12">
      <c r="A163" s="59">
        <v>158</v>
      </c>
      <c r="B163" s="59">
        <v>65000152</v>
      </c>
      <c r="C163" s="60" t="s">
        <v>522</v>
      </c>
      <c r="D163" s="61" t="s">
        <v>17</v>
      </c>
      <c r="E163" s="62">
        <v>14.5</v>
      </c>
      <c r="F163" s="63">
        <v>63.57</v>
      </c>
      <c r="G163" s="64">
        <f t="shared" ref="G163:G170" si="27">F163*E163</f>
        <v>921.76499999999999</v>
      </c>
      <c r="H163" s="64">
        <f t="shared" ref="H163:H170" si="28">F163*J163</f>
        <v>82.132440000000003</v>
      </c>
      <c r="I163" s="64">
        <f t="shared" ref="I163:I170" si="29">H163*E163</f>
        <v>1190.92038</v>
      </c>
      <c r="J163" s="62">
        <v>1.292</v>
      </c>
      <c r="K163" s="62"/>
    </row>
    <row r="164" spans="1:12">
      <c r="A164" s="59">
        <v>159</v>
      </c>
      <c r="B164" s="59">
        <v>65000160</v>
      </c>
      <c r="C164" s="60" t="s">
        <v>548</v>
      </c>
      <c r="D164" s="61" t="s">
        <v>17</v>
      </c>
      <c r="E164" s="62">
        <v>58</v>
      </c>
      <c r="F164" s="63">
        <v>13.09</v>
      </c>
      <c r="G164" s="64">
        <f t="shared" si="27"/>
        <v>759.22</v>
      </c>
      <c r="H164" s="64">
        <f t="shared" si="28"/>
        <v>16.912279999999999</v>
      </c>
      <c r="I164" s="64">
        <f t="shared" si="29"/>
        <v>980.91224</v>
      </c>
      <c r="J164" s="62">
        <v>1.292</v>
      </c>
      <c r="K164" s="62"/>
    </row>
    <row r="165" spans="1:12">
      <c r="A165" s="59">
        <v>160</v>
      </c>
      <c r="B165" s="59">
        <v>65000173</v>
      </c>
      <c r="C165" s="60" t="s">
        <v>446</v>
      </c>
      <c r="D165" s="61" t="s">
        <v>17</v>
      </c>
      <c r="E165" s="62">
        <v>57</v>
      </c>
      <c r="F165" s="63">
        <v>23.36</v>
      </c>
      <c r="G165" s="64">
        <f t="shared" si="27"/>
        <v>1331.52</v>
      </c>
      <c r="H165" s="64">
        <f t="shared" si="28"/>
        <v>30.18112</v>
      </c>
      <c r="I165" s="64">
        <f t="shared" si="29"/>
        <v>1720.32384</v>
      </c>
      <c r="J165" s="62">
        <v>1.292</v>
      </c>
      <c r="K165" s="62"/>
    </row>
    <row r="166" spans="1:12">
      <c r="A166" s="59">
        <v>161</v>
      </c>
      <c r="B166" s="59">
        <v>65000181</v>
      </c>
      <c r="C166" s="60" t="s">
        <v>447</v>
      </c>
      <c r="D166" s="61" t="s">
        <v>17</v>
      </c>
      <c r="E166" s="62">
        <v>19</v>
      </c>
      <c r="F166" s="63">
        <v>2.4</v>
      </c>
      <c r="G166" s="64">
        <f t="shared" si="27"/>
        <v>45.6</v>
      </c>
      <c r="H166" s="64">
        <f t="shared" si="28"/>
        <v>3.1008</v>
      </c>
      <c r="I166" s="64">
        <f t="shared" si="29"/>
        <v>58.915199999999999</v>
      </c>
      <c r="J166" s="62">
        <v>1.292</v>
      </c>
      <c r="K166" s="62"/>
    </row>
    <row r="167" spans="1:12">
      <c r="A167" s="59">
        <v>162</v>
      </c>
      <c r="B167" s="59">
        <v>65002545</v>
      </c>
      <c r="C167" s="60" t="s">
        <v>448</v>
      </c>
      <c r="D167" s="61" t="s">
        <v>17</v>
      </c>
      <c r="E167" s="62">
        <v>19</v>
      </c>
      <c r="F167" s="63">
        <v>4.53</v>
      </c>
      <c r="G167" s="64">
        <f t="shared" si="27"/>
        <v>86.070000000000007</v>
      </c>
      <c r="H167" s="64">
        <f t="shared" si="28"/>
        <v>5.8527600000000009</v>
      </c>
      <c r="I167" s="64">
        <f t="shared" si="29"/>
        <v>111.20244000000001</v>
      </c>
      <c r="J167" s="62">
        <v>1.292</v>
      </c>
      <c r="K167" s="62"/>
    </row>
    <row r="168" spans="1:12">
      <c r="A168" s="59">
        <v>163</v>
      </c>
      <c r="B168" s="59">
        <v>65002546</v>
      </c>
      <c r="C168" s="60" t="s">
        <v>449</v>
      </c>
      <c r="D168" s="61" t="s">
        <v>450</v>
      </c>
      <c r="E168" s="62">
        <v>38</v>
      </c>
      <c r="F168" s="63">
        <v>2.2599999999999998</v>
      </c>
      <c r="G168" s="64">
        <f t="shared" si="27"/>
        <v>85.88</v>
      </c>
      <c r="H168" s="64">
        <f t="shared" si="28"/>
        <v>2.9199199999999998</v>
      </c>
      <c r="I168" s="64">
        <f t="shared" si="29"/>
        <v>110.95696</v>
      </c>
      <c r="J168" s="62">
        <v>1.292</v>
      </c>
      <c r="K168" s="62"/>
    </row>
    <row r="169" spans="1:12">
      <c r="A169" s="59">
        <v>164</v>
      </c>
      <c r="B169" s="59">
        <v>65000182</v>
      </c>
      <c r="C169" s="60" t="s">
        <v>451</v>
      </c>
      <c r="D169" s="61" t="s">
        <v>17</v>
      </c>
      <c r="E169" s="62">
        <v>19</v>
      </c>
      <c r="F169" s="63">
        <v>0.61</v>
      </c>
      <c r="G169" s="64">
        <f t="shared" si="27"/>
        <v>11.59</v>
      </c>
      <c r="H169" s="64">
        <f t="shared" si="28"/>
        <v>0.78812000000000004</v>
      </c>
      <c r="I169" s="64">
        <f t="shared" si="29"/>
        <v>14.97428</v>
      </c>
      <c r="J169" s="62">
        <v>1.292</v>
      </c>
      <c r="K169" s="62"/>
    </row>
    <row r="170" spans="1:12">
      <c r="A170" s="59">
        <v>165</v>
      </c>
      <c r="B170" s="59">
        <v>65000176</v>
      </c>
      <c r="C170" s="60" t="s">
        <v>452</v>
      </c>
      <c r="D170" s="61" t="s">
        <v>17</v>
      </c>
      <c r="E170" s="62">
        <v>19</v>
      </c>
      <c r="F170" s="63">
        <v>3.21</v>
      </c>
      <c r="G170" s="64">
        <f t="shared" si="27"/>
        <v>60.99</v>
      </c>
      <c r="H170" s="64">
        <f t="shared" si="28"/>
        <v>4.1473199999999997</v>
      </c>
      <c r="I170" s="64">
        <f t="shared" si="29"/>
        <v>78.799079999999989</v>
      </c>
      <c r="J170" s="62">
        <v>1.292</v>
      </c>
      <c r="K170" s="62"/>
    </row>
    <row r="171" spans="1:12">
      <c r="A171" s="134">
        <v>166</v>
      </c>
      <c r="B171" s="54"/>
      <c r="C171" s="55" t="s">
        <v>462</v>
      </c>
      <c r="D171" s="56"/>
      <c r="E171" s="57"/>
      <c r="F171" s="57"/>
      <c r="G171" s="58">
        <f>SUM(G172)</f>
        <v>1943.1200000000001</v>
      </c>
      <c r="H171" s="58"/>
      <c r="I171" s="58">
        <f>SUM(I172)</f>
        <v>2510.5110400000003</v>
      </c>
      <c r="J171" s="57"/>
      <c r="K171" s="57"/>
      <c r="L171" s="32" t="str">
        <f>IF(I171/G171=1.292,"OK!","Erro!")</f>
        <v>OK!</v>
      </c>
    </row>
    <row r="172" spans="1:12">
      <c r="A172" s="59">
        <v>167</v>
      </c>
      <c r="B172" s="59">
        <v>65000403</v>
      </c>
      <c r="C172" s="60" t="s">
        <v>466</v>
      </c>
      <c r="D172" s="61" t="s">
        <v>460</v>
      </c>
      <c r="E172" s="62">
        <v>428</v>
      </c>
      <c r="F172" s="63">
        <v>4.54</v>
      </c>
      <c r="G172" s="64">
        <f>F172*E172</f>
        <v>1943.1200000000001</v>
      </c>
      <c r="H172" s="64">
        <f>F172*J172</f>
        <v>5.8656800000000002</v>
      </c>
      <c r="I172" s="64">
        <f>H172*E172</f>
        <v>2510.5110400000003</v>
      </c>
      <c r="J172" s="62">
        <v>1.292</v>
      </c>
      <c r="K172" s="62"/>
    </row>
    <row r="173" spans="1:12">
      <c r="A173" s="134">
        <v>168</v>
      </c>
      <c r="B173" s="54"/>
      <c r="C173" s="55" t="s">
        <v>549</v>
      </c>
      <c r="D173" s="56"/>
      <c r="E173" s="57"/>
      <c r="F173" s="57"/>
      <c r="G173" s="58">
        <f>SUM(G174:G174)</f>
        <v>40.427199999999999</v>
      </c>
      <c r="H173" s="58"/>
      <c r="I173" s="58">
        <f>SUM(I174:I174)</f>
        <v>52.231942400000001</v>
      </c>
      <c r="J173" s="57"/>
      <c r="K173" s="57"/>
      <c r="L173" s="32" t="str">
        <f>IF(I173/G173=1.292,"OK!","Erro!")</f>
        <v>OK!</v>
      </c>
    </row>
    <row r="174" spans="1:12">
      <c r="A174" s="59">
        <v>169</v>
      </c>
      <c r="B174" s="59">
        <v>65001147</v>
      </c>
      <c r="C174" s="60" t="s">
        <v>550</v>
      </c>
      <c r="D174" s="61" t="s">
        <v>551</v>
      </c>
      <c r="E174" s="62">
        <v>0.08</v>
      </c>
      <c r="F174" s="63">
        <v>505.34</v>
      </c>
      <c r="G174" s="64">
        <f>F174*E174</f>
        <v>40.427199999999999</v>
      </c>
      <c r="H174" s="64">
        <f>F174*J174</f>
        <v>652.89927999999998</v>
      </c>
      <c r="I174" s="64">
        <f>H174*E174</f>
        <v>52.231942400000001</v>
      </c>
      <c r="J174" s="62">
        <v>1.292</v>
      </c>
      <c r="K174" s="62"/>
    </row>
    <row r="175" spans="1:12">
      <c r="A175" s="134">
        <v>170</v>
      </c>
      <c r="B175" s="54"/>
      <c r="C175" s="55" t="s">
        <v>552</v>
      </c>
      <c r="D175" s="56"/>
      <c r="E175" s="57"/>
      <c r="F175" s="57"/>
      <c r="G175" s="58">
        <f>SUM(G176:G176)</f>
        <v>714.4</v>
      </c>
      <c r="H175" s="58"/>
      <c r="I175" s="58">
        <f>SUM(I176:I176)</f>
        <v>923.00479999999993</v>
      </c>
      <c r="J175" s="57"/>
      <c r="K175" s="57"/>
      <c r="L175" s="32" t="str">
        <f>IF(I175/G175=1.292,"OK!","Erro!")</f>
        <v>OK!</v>
      </c>
    </row>
    <row r="176" spans="1:12" s="80" customFormat="1">
      <c r="A176" s="73">
        <v>171</v>
      </c>
      <c r="B176" s="74">
        <v>99063</v>
      </c>
      <c r="C176" s="75" t="s">
        <v>553</v>
      </c>
      <c r="D176" s="76" t="s">
        <v>28</v>
      </c>
      <c r="E176" s="77">
        <v>80</v>
      </c>
      <c r="F176" s="78">
        <v>8.93</v>
      </c>
      <c r="G176" s="79">
        <f>F176*E176</f>
        <v>714.4</v>
      </c>
      <c r="H176" s="79">
        <f>F176*J176</f>
        <v>11.537559999999999</v>
      </c>
      <c r="I176" s="79">
        <f>H176*E176</f>
        <v>923.00479999999993</v>
      </c>
      <c r="J176" s="77">
        <v>1.292</v>
      </c>
      <c r="K176" s="77"/>
    </row>
    <row r="177" spans="1:12">
      <c r="A177" s="49">
        <v>172</v>
      </c>
      <c r="B177" s="49"/>
      <c r="C177" s="50" t="s">
        <v>469</v>
      </c>
      <c r="D177" s="51"/>
      <c r="E177" s="52"/>
      <c r="F177" s="52"/>
      <c r="G177" s="53">
        <f>G178</f>
        <v>55261.534000000007</v>
      </c>
      <c r="H177" s="53"/>
      <c r="I177" s="53">
        <f>I178</f>
        <v>65927.010062000001</v>
      </c>
      <c r="J177" s="52"/>
      <c r="K177" s="52"/>
      <c r="L177" s="32" t="str">
        <f>IF(I177/G177=1.193,"OK!","Erro!")</f>
        <v>OK!</v>
      </c>
    </row>
    <row r="178" spans="1:12">
      <c r="A178" s="134">
        <v>173</v>
      </c>
      <c r="B178" s="54"/>
      <c r="C178" s="55" t="s">
        <v>470</v>
      </c>
      <c r="D178" s="56"/>
      <c r="E178" s="57"/>
      <c r="F178" s="57"/>
      <c r="G178" s="58">
        <f>SUM(G179:G187)</f>
        <v>55261.534000000007</v>
      </c>
      <c r="H178" s="58"/>
      <c r="I178" s="58">
        <f>SUM(I179:I187)</f>
        <v>65927.010062000001</v>
      </c>
      <c r="J178" s="57"/>
      <c r="K178" s="57"/>
      <c r="L178" s="32" t="str">
        <f>IF(I178/G178=1.193,"OK!","Erro!")</f>
        <v>OK!</v>
      </c>
    </row>
    <row r="179" spans="1:12">
      <c r="A179" s="59">
        <v>174</v>
      </c>
      <c r="B179" s="59">
        <v>25002547</v>
      </c>
      <c r="C179" s="60" t="s">
        <v>554</v>
      </c>
      <c r="D179" s="61" t="s">
        <v>28</v>
      </c>
      <c r="E179" s="62">
        <v>84</v>
      </c>
      <c r="F179" s="63">
        <v>330.31</v>
      </c>
      <c r="G179" s="64">
        <f t="shared" ref="G179:G187" si="30">F179*E179</f>
        <v>27746.04</v>
      </c>
      <c r="H179" s="64">
        <f t="shared" ref="H179:H187" si="31">F179*K179</f>
        <v>394.05983000000003</v>
      </c>
      <c r="I179" s="64">
        <f t="shared" ref="I179:I187" si="32">H179*E179</f>
        <v>33101.025720000005</v>
      </c>
      <c r="J179" s="62"/>
      <c r="K179" s="62">
        <v>1.1930000000000001</v>
      </c>
    </row>
    <row r="180" spans="1:12">
      <c r="A180" s="65">
        <v>175</v>
      </c>
      <c r="B180" s="66" t="s">
        <v>486</v>
      </c>
      <c r="C180" s="67" t="s">
        <v>174</v>
      </c>
      <c r="D180" s="68" t="s">
        <v>442</v>
      </c>
      <c r="E180" s="69">
        <v>2</v>
      </c>
      <c r="F180" s="70">
        <f>'LISTA DE COMPOSIÇÕES'!F9</f>
        <v>59.12166666666667</v>
      </c>
      <c r="G180" s="71">
        <f t="shared" si="30"/>
        <v>118.24333333333334</v>
      </c>
      <c r="H180" s="71">
        <f t="shared" si="31"/>
        <v>70.532148333333339</v>
      </c>
      <c r="I180" s="71">
        <f t="shared" si="32"/>
        <v>141.06429666666668</v>
      </c>
      <c r="J180" s="69"/>
      <c r="K180" s="69">
        <v>1.1930000000000001</v>
      </c>
    </row>
    <row r="181" spans="1:12">
      <c r="A181" s="65">
        <v>176</v>
      </c>
      <c r="B181" s="66" t="s">
        <v>528</v>
      </c>
      <c r="C181" s="67" t="s">
        <v>555</v>
      </c>
      <c r="D181" s="68" t="s">
        <v>442</v>
      </c>
      <c r="E181" s="69">
        <v>1</v>
      </c>
      <c r="F181" s="70">
        <f>'LISTA DE COMPOSIÇÕES'!F18</f>
        <v>282</v>
      </c>
      <c r="G181" s="71">
        <f t="shared" si="30"/>
        <v>282</v>
      </c>
      <c r="H181" s="71">
        <f t="shared" si="31"/>
        <v>336.42600000000004</v>
      </c>
      <c r="I181" s="71">
        <f t="shared" si="32"/>
        <v>336.42600000000004</v>
      </c>
      <c r="J181" s="69"/>
      <c r="K181" s="69">
        <v>1.1930000000000001</v>
      </c>
    </row>
    <row r="182" spans="1:12">
      <c r="A182" s="65">
        <v>177</v>
      </c>
      <c r="B182" s="66" t="s">
        <v>556</v>
      </c>
      <c r="C182" s="67" t="s">
        <v>557</v>
      </c>
      <c r="D182" s="68" t="s">
        <v>442</v>
      </c>
      <c r="E182" s="69">
        <v>1</v>
      </c>
      <c r="F182" s="70">
        <f>'LISTA DE COMPOSIÇÕES'!F44</f>
        <v>3748.54</v>
      </c>
      <c r="G182" s="71">
        <f t="shared" si="30"/>
        <v>3748.54</v>
      </c>
      <c r="H182" s="71">
        <f t="shared" si="31"/>
        <v>4472.0082200000006</v>
      </c>
      <c r="I182" s="71">
        <f t="shared" si="32"/>
        <v>4472.0082200000006</v>
      </c>
      <c r="J182" s="69"/>
      <c r="K182" s="69">
        <v>1.1930000000000001</v>
      </c>
    </row>
    <row r="183" spans="1:12">
      <c r="A183" s="59">
        <v>178</v>
      </c>
      <c r="B183" s="59">
        <v>25000611</v>
      </c>
      <c r="C183" s="60" t="s">
        <v>558</v>
      </c>
      <c r="D183" s="61" t="s">
        <v>442</v>
      </c>
      <c r="E183" s="62">
        <v>2</v>
      </c>
      <c r="F183" s="63">
        <v>2098.58</v>
      </c>
      <c r="G183" s="64">
        <f t="shared" si="30"/>
        <v>4197.16</v>
      </c>
      <c r="H183" s="64">
        <f t="shared" si="31"/>
        <v>2503.6059399999999</v>
      </c>
      <c r="I183" s="64">
        <f t="shared" si="32"/>
        <v>5007.2118799999998</v>
      </c>
      <c r="J183" s="62"/>
      <c r="K183" s="62">
        <v>1.1930000000000001</v>
      </c>
    </row>
    <row r="184" spans="1:12">
      <c r="A184" s="65">
        <v>179</v>
      </c>
      <c r="B184" s="66" t="s">
        <v>464</v>
      </c>
      <c r="C184" s="67" t="s">
        <v>54</v>
      </c>
      <c r="D184" s="68" t="s">
        <v>442</v>
      </c>
      <c r="E184" s="69">
        <v>32</v>
      </c>
      <c r="F184" s="70">
        <f>'LISTA DE COMPOSIÇÕES'!F186</f>
        <v>38.906666666666666</v>
      </c>
      <c r="G184" s="71">
        <f t="shared" si="30"/>
        <v>1245.0133333333333</v>
      </c>
      <c r="H184" s="71">
        <f t="shared" si="31"/>
        <v>46.415653333333339</v>
      </c>
      <c r="I184" s="71">
        <f t="shared" si="32"/>
        <v>1485.3009066666668</v>
      </c>
      <c r="J184" s="69"/>
      <c r="K184" s="69">
        <v>1.1930000000000001</v>
      </c>
    </row>
    <row r="185" spans="1:12">
      <c r="A185" s="65">
        <v>180</v>
      </c>
      <c r="B185" s="66" t="s">
        <v>559</v>
      </c>
      <c r="C185" s="67" t="s">
        <v>142</v>
      </c>
      <c r="D185" s="68" t="s">
        <v>442</v>
      </c>
      <c r="E185" s="69">
        <v>1</v>
      </c>
      <c r="F185" s="70">
        <f>'LISTA DE COMPOSIÇÕES'!F195</f>
        <v>17677.033333333333</v>
      </c>
      <c r="G185" s="71">
        <f t="shared" si="30"/>
        <v>17677.033333333333</v>
      </c>
      <c r="H185" s="71">
        <f t="shared" si="31"/>
        <v>21088.700766666669</v>
      </c>
      <c r="I185" s="71">
        <f t="shared" si="32"/>
        <v>21088.700766666669</v>
      </c>
      <c r="J185" s="69"/>
      <c r="K185" s="69">
        <v>1.1930000000000001</v>
      </c>
    </row>
    <row r="186" spans="1:12">
      <c r="A186" s="65">
        <v>181</v>
      </c>
      <c r="B186" s="66" t="s">
        <v>560</v>
      </c>
      <c r="C186" s="67" t="s">
        <v>101</v>
      </c>
      <c r="D186" s="68" t="s">
        <v>442</v>
      </c>
      <c r="E186" s="69">
        <v>1</v>
      </c>
      <c r="F186" s="70">
        <f>'LISTA DE COMPOSIÇÕES'!F274</f>
        <v>241.54</v>
      </c>
      <c r="G186" s="71">
        <f t="shared" si="30"/>
        <v>241.54</v>
      </c>
      <c r="H186" s="71">
        <f t="shared" si="31"/>
        <v>288.15722</v>
      </c>
      <c r="I186" s="71">
        <f t="shared" si="32"/>
        <v>288.15722</v>
      </c>
      <c r="J186" s="69"/>
      <c r="K186" s="69">
        <v>1.1930000000000001</v>
      </c>
    </row>
    <row r="187" spans="1:12" s="80" customFormat="1">
      <c r="A187" s="73">
        <v>182</v>
      </c>
      <c r="B187" s="73">
        <v>9836</v>
      </c>
      <c r="C187" s="75" t="s">
        <v>542</v>
      </c>
      <c r="D187" s="76" t="s">
        <v>28</v>
      </c>
      <c r="E187" s="77">
        <v>0.4</v>
      </c>
      <c r="F187" s="78">
        <v>14.91</v>
      </c>
      <c r="G187" s="79">
        <f t="shared" si="30"/>
        <v>5.9640000000000004</v>
      </c>
      <c r="H187" s="79">
        <f t="shared" si="31"/>
        <v>17.78763</v>
      </c>
      <c r="I187" s="79">
        <f t="shared" si="32"/>
        <v>7.1150520000000004</v>
      </c>
      <c r="J187" s="77"/>
      <c r="K187" s="77">
        <v>1.1930000000000001</v>
      </c>
    </row>
    <row r="188" spans="1:12">
      <c r="A188" s="43">
        <v>183</v>
      </c>
      <c r="B188" s="43"/>
      <c r="C188" s="44" t="s">
        <v>561</v>
      </c>
      <c r="D188" s="45"/>
      <c r="E188" s="46"/>
      <c r="F188" s="46"/>
      <c r="G188" s="47">
        <f>G189+G204</f>
        <v>38455.404680000007</v>
      </c>
      <c r="H188" s="47"/>
      <c r="I188" s="47">
        <f>I189+I204</f>
        <v>46859.401016560005</v>
      </c>
      <c r="J188" s="46"/>
      <c r="K188" s="46"/>
    </row>
    <row r="189" spans="1:12">
      <c r="A189" s="49">
        <v>184</v>
      </c>
      <c r="B189" s="49"/>
      <c r="C189" s="50" t="s">
        <v>429</v>
      </c>
      <c r="D189" s="51"/>
      <c r="E189" s="52"/>
      <c r="F189" s="52"/>
      <c r="G189" s="53">
        <f>G190+G195+G198+G200+G202</f>
        <v>9920.2346800000014</v>
      </c>
      <c r="H189" s="53"/>
      <c r="I189" s="53">
        <f>I190+I195+I198+I200+I202</f>
        <v>12816.943206560001</v>
      </c>
      <c r="J189" s="52"/>
      <c r="K189" s="52"/>
    </row>
    <row r="190" spans="1:12">
      <c r="A190" s="134">
        <v>185</v>
      </c>
      <c r="B190" s="54"/>
      <c r="C190" s="55" t="s">
        <v>444</v>
      </c>
      <c r="D190" s="56"/>
      <c r="E190" s="57"/>
      <c r="F190" s="57"/>
      <c r="G190" s="58">
        <f>SUM(G191:G194)</f>
        <v>3977.6</v>
      </c>
      <c r="H190" s="58"/>
      <c r="I190" s="58">
        <f>SUM(I191:I194)</f>
        <v>5139.0591999999997</v>
      </c>
      <c r="J190" s="57"/>
      <c r="K190" s="57"/>
      <c r="L190" s="32" t="str">
        <f>IF(I190/G190=1.292,"OK!","Erro!")</f>
        <v>OK!</v>
      </c>
    </row>
    <row r="191" spans="1:12">
      <c r="A191" s="59">
        <v>186</v>
      </c>
      <c r="B191" s="59">
        <v>65000152</v>
      </c>
      <c r="C191" s="60" t="s">
        <v>522</v>
      </c>
      <c r="D191" s="61" t="s">
        <v>17</v>
      </c>
      <c r="E191" s="62">
        <v>16</v>
      </c>
      <c r="F191" s="63">
        <v>63.57</v>
      </c>
      <c r="G191" s="64">
        <f>F191*E191</f>
        <v>1017.12</v>
      </c>
      <c r="H191" s="64">
        <f>F191*J191</f>
        <v>82.132440000000003</v>
      </c>
      <c r="I191" s="64">
        <f>H191*E191</f>
        <v>1314.11904</v>
      </c>
      <c r="J191" s="62">
        <v>1.292</v>
      </c>
      <c r="K191" s="62"/>
    </row>
    <row r="192" spans="1:12">
      <c r="A192" s="59">
        <v>187</v>
      </c>
      <c r="B192" s="59">
        <v>65000153</v>
      </c>
      <c r="C192" s="60" t="s">
        <v>562</v>
      </c>
      <c r="D192" s="61" t="s">
        <v>17</v>
      </c>
      <c r="E192" s="62">
        <v>1</v>
      </c>
      <c r="F192" s="63">
        <v>84.76</v>
      </c>
      <c r="G192" s="64">
        <f>F192*E192</f>
        <v>84.76</v>
      </c>
      <c r="H192" s="64">
        <f>F192*J192</f>
        <v>109.50992000000001</v>
      </c>
      <c r="I192" s="64">
        <f>H192*E192</f>
        <v>109.50992000000001</v>
      </c>
      <c r="J192" s="62">
        <v>1.292</v>
      </c>
      <c r="K192" s="62"/>
    </row>
    <row r="193" spans="1:12" s="86" customFormat="1">
      <c r="A193" s="59">
        <v>188</v>
      </c>
      <c r="B193" s="82">
        <v>65000160</v>
      </c>
      <c r="C193" s="87" t="s">
        <v>548</v>
      </c>
      <c r="D193" s="84" t="s">
        <v>17</v>
      </c>
      <c r="E193" s="85">
        <v>68</v>
      </c>
      <c r="F193" s="63">
        <v>13.09</v>
      </c>
      <c r="G193" s="63">
        <f>F193*E193</f>
        <v>890.12</v>
      </c>
      <c r="H193" s="63">
        <f>F193*J193</f>
        <v>16.912279999999999</v>
      </c>
      <c r="I193" s="63">
        <f>H193*E193</f>
        <v>1150.03504</v>
      </c>
      <c r="J193" s="85">
        <v>1.292</v>
      </c>
      <c r="K193" s="85"/>
    </row>
    <row r="194" spans="1:12">
      <c r="A194" s="59">
        <v>189</v>
      </c>
      <c r="B194" s="59">
        <v>65000173</v>
      </c>
      <c r="C194" s="60" t="s">
        <v>446</v>
      </c>
      <c r="D194" s="61" t="s">
        <v>17</v>
      </c>
      <c r="E194" s="62">
        <v>85</v>
      </c>
      <c r="F194" s="63">
        <v>23.36</v>
      </c>
      <c r="G194" s="64">
        <f>F194*E194</f>
        <v>1985.6</v>
      </c>
      <c r="H194" s="64">
        <f>F194*J194</f>
        <v>30.18112</v>
      </c>
      <c r="I194" s="64">
        <f>H194*E194</f>
        <v>2565.3951999999999</v>
      </c>
      <c r="J194" s="62">
        <v>1.292</v>
      </c>
      <c r="K194" s="62"/>
    </row>
    <row r="195" spans="1:12">
      <c r="A195" s="134">
        <v>190</v>
      </c>
      <c r="B195" s="54"/>
      <c r="C195" s="55" t="s">
        <v>453</v>
      </c>
      <c r="D195" s="56"/>
      <c r="E195" s="57"/>
      <c r="F195" s="57"/>
      <c r="G195" s="58">
        <f>SUM(G196:G197)</f>
        <v>4564.07</v>
      </c>
      <c r="H195" s="58"/>
      <c r="I195" s="58">
        <f>SUM(I196:I197)</f>
        <v>5896.778440000001</v>
      </c>
      <c r="J195" s="57"/>
      <c r="K195" s="57"/>
      <c r="L195" s="32" t="str">
        <f>IF(I195/G195=1.292,"OK!","Erro!")</f>
        <v>OK!</v>
      </c>
    </row>
    <row r="196" spans="1:12" s="80" customFormat="1" ht="24">
      <c r="A196" s="73">
        <v>191</v>
      </c>
      <c r="B196" s="73">
        <v>101570</v>
      </c>
      <c r="C196" s="75" t="s">
        <v>678</v>
      </c>
      <c r="D196" s="76" t="s">
        <v>221</v>
      </c>
      <c r="E196" s="77">
        <v>169</v>
      </c>
      <c r="F196" s="78">
        <v>23.77</v>
      </c>
      <c r="G196" s="79">
        <f>F196*E196</f>
        <v>4017.13</v>
      </c>
      <c r="H196" s="79">
        <f>F196*J196</f>
        <v>30.710840000000001</v>
      </c>
      <c r="I196" s="79">
        <f>H196*E196</f>
        <v>5190.1319600000006</v>
      </c>
      <c r="J196" s="77">
        <v>1.292</v>
      </c>
      <c r="K196" s="77"/>
    </row>
    <row r="197" spans="1:12" s="80" customFormat="1" ht="24">
      <c r="A197" s="73">
        <v>192</v>
      </c>
      <c r="B197" s="73">
        <v>101572</v>
      </c>
      <c r="C197" s="75" t="s">
        <v>572</v>
      </c>
      <c r="D197" s="76" t="s">
        <v>221</v>
      </c>
      <c r="E197" s="77">
        <v>29</v>
      </c>
      <c r="F197" s="78">
        <v>18.86</v>
      </c>
      <c r="G197" s="79">
        <f>F197*E197</f>
        <v>546.93999999999994</v>
      </c>
      <c r="H197" s="79">
        <f>F197*J197</f>
        <v>24.36712</v>
      </c>
      <c r="I197" s="79">
        <f>H197*E197</f>
        <v>706.64648</v>
      </c>
      <c r="J197" s="77">
        <v>1.292</v>
      </c>
      <c r="K197" s="77"/>
    </row>
    <row r="198" spans="1:12">
      <c r="A198" s="134">
        <v>193</v>
      </c>
      <c r="B198" s="54"/>
      <c r="C198" s="55" t="s">
        <v>462</v>
      </c>
      <c r="D198" s="56"/>
      <c r="E198" s="57"/>
      <c r="F198" s="57"/>
      <c r="G198" s="58">
        <f>SUM(G199:G199)</f>
        <v>416.16</v>
      </c>
      <c r="H198" s="58"/>
      <c r="I198" s="58">
        <f>SUM(I199:I199)</f>
        <v>537.67872</v>
      </c>
      <c r="J198" s="57"/>
      <c r="K198" s="57"/>
      <c r="L198" s="32" t="str">
        <f>IF(I198/G198=1.292,"OK!","Erro!")</f>
        <v>OK!</v>
      </c>
    </row>
    <row r="199" spans="1:12" s="80" customFormat="1" ht="24">
      <c r="A199" s="73">
        <v>194</v>
      </c>
      <c r="B199" s="73">
        <v>97158</v>
      </c>
      <c r="C199" s="75" t="s">
        <v>563</v>
      </c>
      <c r="D199" s="76" t="s">
        <v>28</v>
      </c>
      <c r="E199" s="77">
        <v>102</v>
      </c>
      <c r="F199" s="78">
        <v>4.08</v>
      </c>
      <c r="G199" s="79">
        <f>F199*E199</f>
        <v>416.16</v>
      </c>
      <c r="H199" s="79">
        <f>F199*J199</f>
        <v>5.2713600000000005</v>
      </c>
      <c r="I199" s="79">
        <f>H199*E199</f>
        <v>537.67872</v>
      </c>
      <c r="J199" s="77">
        <v>1.292</v>
      </c>
      <c r="K199" s="77"/>
    </row>
    <row r="200" spans="1:12">
      <c r="A200" s="134">
        <v>195</v>
      </c>
      <c r="B200" s="54"/>
      <c r="C200" s="55" t="s">
        <v>549</v>
      </c>
      <c r="D200" s="56"/>
      <c r="E200" s="57"/>
      <c r="F200" s="57"/>
      <c r="G200" s="58">
        <f>SUM(G201:G201)</f>
        <v>51.544679999999993</v>
      </c>
      <c r="H200" s="58"/>
      <c r="I200" s="58">
        <f>SUM(I201:I201)</f>
        <v>66.595726559999989</v>
      </c>
      <c r="J200" s="57"/>
      <c r="K200" s="57"/>
      <c r="L200" s="32" t="str">
        <f>IF(I200/G200=1.292,"OK!","Erro!")</f>
        <v>OK!</v>
      </c>
    </row>
    <row r="201" spans="1:12">
      <c r="A201" s="59">
        <v>196</v>
      </c>
      <c r="B201" s="59">
        <v>65001147</v>
      </c>
      <c r="C201" s="60" t="s">
        <v>550</v>
      </c>
      <c r="D201" s="61" t="s">
        <v>551</v>
      </c>
      <c r="E201" s="62">
        <v>0.10199999999999999</v>
      </c>
      <c r="F201" s="63">
        <v>505.34</v>
      </c>
      <c r="G201" s="64">
        <f>F201*E201</f>
        <v>51.544679999999993</v>
      </c>
      <c r="H201" s="64">
        <f>F201*J201</f>
        <v>652.89927999999998</v>
      </c>
      <c r="I201" s="64">
        <f>H201*E201</f>
        <v>66.595726559999989</v>
      </c>
      <c r="J201" s="62">
        <v>1.292</v>
      </c>
      <c r="K201" s="62"/>
    </row>
    <row r="202" spans="1:12">
      <c r="A202" s="134">
        <v>197</v>
      </c>
      <c r="B202" s="54"/>
      <c r="C202" s="55" t="s">
        <v>552</v>
      </c>
      <c r="D202" s="56"/>
      <c r="E202" s="57"/>
      <c r="F202" s="57"/>
      <c r="G202" s="58">
        <f>SUM(G203:G203)</f>
        <v>910.86</v>
      </c>
      <c r="H202" s="58"/>
      <c r="I202" s="58">
        <f>SUM(I203:I203)</f>
        <v>1176.8311199999998</v>
      </c>
      <c r="J202" s="57"/>
      <c r="K202" s="57"/>
      <c r="L202" s="32" t="str">
        <f>IF(I202/G202=1.292,"OK!","Erro!")</f>
        <v>OK!</v>
      </c>
    </row>
    <row r="203" spans="1:12" s="80" customFormat="1">
      <c r="A203" s="73">
        <v>198</v>
      </c>
      <c r="B203" s="74">
        <v>99063</v>
      </c>
      <c r="C203" s="75" t="s">
        <v>553</v>
      </c>
      <c r="D203" s="76" t="s">
        <v>28</v>
      </c>
      <c r="E203" s="77">
        <v>102</v>
      </c>
      <c r="F203" s="78">
        <v>8.93</v>
      </c>
      <c r="G203" s="79">
        <f>F203*E203</f>
        <v>910.86</v>
      </c>
      <c r="H203" s="79">
        <f>F203*J203</f>
        <v>11.537559999999999</v>
      </c>
      <c r="I203" s="79">
        <f>H203*E203</f>
        <v>1176.8311199999998</v>
      </c>
      <c r="J203" s="77">
        <v>1.292</v>
      </c>
      <c r="K203" s="77"/>
    </row>
    <row r="204" spans="1:12">
      <c r="A204" s="49">
        <v>199</v>
      </c>
      <c r="B204" s="49"/>
      <c r="C204" s="50" t="s">
        <v>469</v>
      </c>
      <c r="D204" s="51"/>
      <c r="E204" s="52"/>
      <c r="F204" s="52"/>
      <c r="G204" s="53">
        <f>G205</f>
        <v>28535.170000000002</v>
      </c>
      <c r="H204" s="53"/>
      <c r="I204" s="53">
        <f>I205</f>
        <v>34042.45781</v>
      </c>
      <c r="J204" s="52"/>
      <c r="K204" s="52"/>
      <c r="L204" s="32" t="str">
        <f>IF(I204/G204=1.193,"OK!","Erro!")</f>
        <v>OK!</v>
      </c>
    </row>
    <row r="205" spans="1:12">
      <c r="A205" s="134">
        <v>200</v>
      </c>
      <c r="B205" s="54"/>
      <c r="C205" s="55" t="s">
        <v>470</v>
      </c>
      <c r="D205" s="56"/>
      <c r="E205" s="57"/>
      <c r="F205" s="57"/>
      <c r="G205" s="58">
        <f>SUM(G206:G208)</f>
        <v>28535.170000000002</v>
      </c>
      <c r="H205" s="58"/>
      <c r="I205" s="58">
        <f>SUM(I206:I208)</f>
        <v>34042.45781</v>
      </c>
      <c r="J205" s="57"/>
      <c r="K205" s="57"/>
      <c r="L205" s="32" t="str">
        <f>IF(I205/G205=1.193,"OK!","Erro!")</f>
        <v>OK!</v>
      </c>
    </row>
    <row r="206" spans="1:12">
      <c r="A206" s="59">
        <v>201</v>
      </c>
      <c r="B206" s="59">
        <v>25040210</v>
      </c>
      <c r="C206" s="60" t="s">
        <v>564</v>
      </c>
      <c r="D206" s="61" t="s">
        <v>28</v>
      </c>
      <c r="E206" s="62">
        <v>102</v>
      </c>
      <c r="F206" s="63">
        <v>269.51</v>
      </c>
      <c r="G206" s="64">
        <f>F206*E206</f>
        <v>27490.02</v>
      </c>
      <c r="H206" s="64">
        <f>F206*K206</f>
        <v>321.52543000000003</v>
      </c>
      <c r="I206" s="64">
        <f>H206*E206</f>
        <v>32795.593860000001</v>
      </c>
      <c r="J206" s="62"/>
      <c r="K206" s="62">
        <v>1.1930000000000001</v>
      </c>
    </row>
    <row r="207" spans="1:12">
      <c r="A207" s="59">
        <v>202</v>
      </c>
      <c r="B207" s="59">
        <v>25000065</v>
      </c>
      <c r="C207" s="60" t="s">
        <v>565</v>
      </c>
      <c r="D207" s="61" t="s">
        <v>442</v>
      </c>
      <c r="E207" s="62">
        <v>1</v>
      </c>
      <c r="F207" s="63">
        <v>177.59</v>
      </c>
      <c r="G207" s="64">
        <f>F207*E207</f>
        <v>177.59</v>
      </c>
      <c r="H207" s="64">
        <f>F207*K207</f>
        <v>211.86487000000002</v>
      </c>
      <c r="I207" s="64">
        <f>H207*E207</f>
        <v>211.86487000000002</v>
      </c>
      <c r="J207" s="62"/>
      <c r="K207" s="62">
        <v>1.1930000000000001</v>
      </c>
    </row>
    <row r="208" spans="1:12">
      <c r="A208" s="59">
        <v>203</v>
      </c>
      <c r="B208" s="59">
        <v>25000087</v>
      </c>
      <c r="C208" s="60" t="s">
        <v>566</v>
      </c>
      <c r="D208" s="61" t="s">
        <v>442</v>
      </c>
      <c r="E208" s="62">
        <v>4</v>
      </c>
      <c r="F208" s="63">
        <v>216.89</v>
      </c>
      <c r="G208" s="64">
        <f>F208*E208</f>
        <v>867.56</v>
      </c>
      <c r="H208" s="64">
        <f>F208*K208</f>
        <v>258.74977000000001</v>
      </c>
      <c r="I208" s="64">
        <f>H208*E208</f>
        <v>1034.99908</v>
      </c>
      <c r="J208" s="62"/>
      <c r="K208" s="62">
        <v>1.1930000000000001</v>
      </c>
    </row>
    <row r="209" spans="1:12">
      <c r="A209" s="43">
        <v>204</v>
      </c>
      <c r="B209" s="43"/>
      <c r="C209" s="44" t="s">
        <v>567</v>
      </c>
      <c r="D209" s="45"/>
      <c r="E209" s="46"/>
      <c r="F209" s="46"/>
      <c r="G209" s="47">
        <f>G210+G229</f>
        <v>18193.272600000004</v>
      </c>
      <c r="H209" s="47"/>
      <c r="I209" s="47">
        <f>I210+I229</f>
        <v>22689.207679200001</v>
      </c>
      <c r="J209" s="46"/>
      <c r="K209" s="46"/>
    </row>
    <row r="210" spans="1:12">
      <c r="A210" s="49">
        <v>205</v>
      </c>
      <c r="B210" s="49"/>
      <c r="C210" s="50" t="s">
        <v>429</v>
      </c>
      <c r="D210" s="51"/>
      <c r="E210" s="52"/>
      <c r="F210" s="52"/>
      <c r="G210" s="53">
        <f>G211+G213+G220+G222+G225+G227</f>
        <v>9945.7926000000025</v>
      </c>
      <c r="H210" s="53"/>
      <c r="I210" s="53">
        <f>I211+I213+I220+I222+I225+I227</f>
        <v>12849.9640392</v>
      </c>
      <c r="J210" s="52"/>
      <c r="K210" s="52"/>
      <c r="L210" s="32" t="str">
        <f>IF(I210/G210=1.292,"OK!","Erro!")</f>
        <v>OK!</v>
      </c>
    </row>
    <row r="211" spans="1:12">
      <c r="A211" s="134">
        <v>206</v>
      </c>
      <c r="B211" s="54"/>
      <c r="C211" s="55" t="s">
        <v>432</v>
      </c>
      <c r="D211" s="56"/>
      <c r="E211" s="57"/>
      <c r="F211" s="57"/>
      <c r="G211" s="58">
        <f>SUM(G212:G212)</f>
        <v>312.3</v>
      </c>
      <c r="H211" s="58"/>
      <c r="I211" s="58">
        <f>SUM(I212:I212)</f>
        <v>403.49160000000001</v>
      </c>
      <c r="J211" s="57"/>
      <c r="K211" s="57"/>
      <c r="L211" s="32" t="str">
        <f>IF(I211/G211=1.292,"OK!","Erro!")</f>
        <v>OK!</v>
      </c>
    </row>
    <row r="212" spans="1:12" s="80" customFormat="1" ht="24">
      <c r="A212" s="73">
        <v>207</v>
      </c>
      <c r="B212" s="73">
        <v>90734</v>
      </c>
      <c r="C212" s="75" t="s">
        <v>568</v>
      </c>
      <c r="D212" s="76" t="s">
        <v>28</v>
      </c>
      <c r="E212" s="77">
        <v>90</v>
      </c>
      <c r="F212" s="78">
        <v>3.47</v>
      </c>
      <c r="G212" s="79">
        <f>F212*E212</f>
        <v>312.3</v>
      </c>
      <c r="H212" s="79">
        <f>F212*J212</f>
        <v>4.4832400000000003</v>
      </c>
      <c r="I212" s="79">
        <f>H212*E212</f>
        <v>403.49160000000001</v>
      </c>
      <c r="J212" s="77">
        <v>1.292</v>
      </c>
      <c r="K212" s="77"/>
    </row>
    <row r="213" spans="1:12">
      <c r="A213" s="134">
        <v>208</v>
      </c>
      <c r="B213" s="54"/>
      <c r="C213" s="55" t="s">
        <v>444</v>
      </c>
      <c r="D213" s="56"/>
      <c r="E213" s="57"/>
      <c r="F213" s="57"/>
      <c r="G213" s="58">
        <f>SUM(G214:G219)</f>
        <v>4559.05</v>
      </c>
      <c r="H213" s="58"/>
      <c r="I213" s="58">
        <f>SUM(I214:I219)</f>
        <v>5890.2926000000007</v>
      </c>
      <c r="J213" s="57"/>
      <c r="K213" s="57"/>
      <c r="L213" s="32" t="str">
        <f>IF(I213/G213=1.292,"OK!","Erro!")</f>
        <v>OK!</v>
      </c>
    </row>
    <row r="214" spans="1:12">
      <c r="A214" s="59">
        <v>209</v>
      </c>
      <c r="B214" s="59">
        <v>65000152</v>
      </c>
      <c r="C214" s="60" t="s">
        <v>522</v>
      </c>
      <c r="D214" s="61" t="s">
        <v>17</v>
      </c>
      <c r="E214" s="62">
        <v>16</v>
      </c>
      <c r="F214" s="63">
        <v>63.57</v>
      </c>
      <c r="G214" s="64">
        <f t="shared" ref="G214:G219" si="33">F214*E214</f>
        <v>1017.12</v>
      </c>
      <c r="H214" s="64">
        <f t="shared" ref="H214:H219" si="34">F214*J214</f>
        <v>82.132440000000003</v>
      </c>
      <c r="I214" s="64">
        <f t="shared" ref="I214:I219" si="35">H214*E214</f>
        <v>1314.11904</v>
      </c>
      <c r="J214" s="62">
        <v>1.292</v>
      </c>
      <c r="K214" s="62"/>
    </row>
    <row r="215" spans="1:12">
      <c r="A215" s="59">
        <v>210</v>
      </c>
      <c r="B215" s="59">
        <v>65000153</v>
      </c>
      <c r="C215" s="60" t="s">
        <v>569</v>
      </c>
      <c r="D215" s="61" t="s">
        <v>17</v>
      </c>
      <c r="E215" s="62">
        <v>1</v>
      </c>
      <c r="F215" s="63">
        <v>84.76</v>
      </c>
      <c r="G215" s="64">
        <f t="shared" si="33"/>
        <v>84.76</v>
      </c>
      <c r="H215" s="64">
        <f t="shared" si="34"/>
        <v>109.50992000000001</v>
      </c>
      <c r="I215" s="64">
        <f t="shared" si="35"/>
        <v>109.50992000000001</v>
      </c>
      <c r="J215" s="62">
        <v>1.292</v>
      </c>
      <c r="K215" s="62"/>
    </row>
    <row r="216" spans="1:12">
      <c r="A216" s="59">
        <v>211</v>
      </c>
      <c r="B216" s="59">
        <v>65000160</v>
      </c>
      <c r="C216" s="60" t="s">
        <v>548</v>
      </c>
      <c r="D216" s="61" t="s">
        <v>17</v>
      </c>
      <c r="E216" s="62">
        <v>63.5</v>
      </c>
      <c r="F216" s="63">
        <v>13.09</v>
      </c>
      <c r="G216" s="64">
        <f t="shared" si="33"/>
        <v>831.21500000000003</v>
      </c>
      <c r="H216" s="64">
        <f t="shared" si="34"/>
        <v>16.912279999999999</v>
      </c>
      <c r="I216" s="64">
        <f t="shared" si="35"/>
        <v>1073.9297799999999</v>
      </c>
      <c r="J216" s="62">
        <v>1.292</v>
      </c>
      <c r="K216" s="62"/>
    </row>
    <row r="217" spans="1:12">
      <c r="A217" s="59">
        <v>212</v>
      </c>
      <c r="B217" s="59">
        <v>65000161</v>
      </c>
      <c r="C217" s="60" t="s">
        <v>570</v>
      </c>
      <c r="D217" s="61" t="s">
        <v>17</v>
      </c>
      <c r="E217" s="62">
        <v>3.5</v>
      </c>
      <c r="F217" s="63">
        <v>17.690000000000001</v>
      </c>
      <c r="G217" s="64">
        <f t="shared" si="33"/>
        <v>61.915000000000006</v>
      </c>
      <c r="H217" s="64">
        <f t="shared" si="34"/>
        <v>22.855480000000004</v>
      </c>
      <c r="I217" s="64">
        <f t="shared" si="35"/>
        <v>79.994180000000014</v>
      </c>
      <c r="J217" s="62">
        <v>1.292</v>
      </c>
      <c r="K217" s="62"/>
    </row>
    <row r="218" spans="1:12">
      <c r="A218" s="59">
        <v>213</v>
      </c>
      <c r="B218" s="59">
        <v>65000172</v>
      </c>
      <c r="C218" s="60" t="s">
        <v>571</v>
      </c>
      <c r="D218" s="61" t="s">
        <v>221</v>
      </c>
      <c r="E218" s="62">
        <v>59</v>
      </c>
      <c r="F218" s="63">
        <v>10.199999999999999</v>
      </c>
      <c r="G218" s="64">
        <f t="shared" si="33"/>
        <v>601.79999999999995</v>
      </c>
      <c r="H218" s="64">
        <f t="shared" si="34"/>
        <v>13.1784</v>
      </c>
      <c r="I218" s="64">
        <f t="shared" si="35"/>
        <v>777.52559999999994</v>
      </c>
      <c r="J218" s="62">
        <v>1.292</v>
      </c>
      <c r="K218" s="62"/>
    </row>
    <row r="219" spans="1:12">
      <c r="A219" s="59">
        <v>214</v>
      </c>
      <c r="B219" s="59">
        <v>65000173</v>
      </c>
      <c r="C219" s="60" t="s">
        <v>446</v>
      </c>
      <c r="D219" s="61" t="s">
        <v>17</v>
      </c>
      <c r="E219" s="62">
        <v>84</v>
      </c>
      <c r="F219" s="63">
        <v>23.36</v>
      </c>
      <c r="G219" s="64">
        <f t="shared" si="33"/>
        <v>1962.24</v>
      </c>
      <c r="H219" s="64">
        <f t="shared" si="34"/>
        <v>30.18112</v>
      </c>
      <c r="I219" s="64">
        <f t="shared" si="35"/>
        <v>2535.2140800000002</v>
      </c>
      <c r="J219" s="62">
        <v>1.292</v>
      </c>
      <c r="K219" s="62"/>
    </row>
    <row r="220" spans="1:12">
      <c r="A220" s="134">
        <v>215</v>
      </c>
      <c r="B220" s="54"/>
      <c r="C220" s="55" t="s">
        <v>453</v>
      </c>
      <c r="D220" s="56"/>
      <c r="E220" s="57"/>
      <c r="F220" s="57"/>
      <c r="G220" s="58">
        <f>SUM(G221:G221)</f>
        <v>2244.34</v>
      </c>
      <c r="H220" s="58"/>
      <c r="I220" s="58">
        <f>SUM(I221:I221)</f>
        <v>2899.6872800000001</v>
      </c>
      <c r="J220" s="57"/>
      <c r="K220" s="57"/>
      <c r="L220" s="32" t="str">
        <f>IF(I220/G220=1.292,"OK!","Erro!")</f>
        <v>OK!</v>
      </c>
    </row>
    <row r="221" spans="1:12" s="80" customFormat="1" ht="24">
      <c r="A221" s="73">
        <v>216</v>
      </c>
      <c r="B221" s="74">
        <v>101572</v>
      </c>
      <c r="C221" s="75" t="s">
        <v>572</v>
      </c>
      <c r="D221" s="76" t="s">
        <v>221</v>
      </c>
      <c r="E221" s="77">
        <v>119</v>
      </c>
      <c r="F221" s="78">
        <v>18.86</v>
      </c>
      <c r="G221" s="79">
        <f>F221*E221</f>
        <v>2244.34</v>
      </c>
      <c r="H221" s="79">
        <f>F221*J221</f>
        <v>24.36712</v>
      </c>
      <c r="I221" s="79">
        <f>H221*E221</f>
        <v>2899.6872800000001</v>
      </c>
      <c r="J221" s="77">
        <v>1.292</v>
      </c>
      <c r="K221" s="77"/>
    </row>
    <row r="222" spans="1:12">
      <c r="A222" s="134">
        <v>217</v>
      </c>
      <c r="B222" s="54"/>
      <c r="C222" s="55" t="s">
        <v>455</v>
      </c>
      <c r="D222" s="56"/>
      <c r="E222" s="57"/>
      <c r="F222" s="57"/>
      <c r="G222" s="58">
        <f>SUM(G223:G224)</f>
        <v>1980.922</v>
      </c>
      <c r="H222" s="58"/>
      <c r="I222" s="58">
        <f>SUM(I223:I224)</f>
        <v>2559.351224</v>
      </c>
      <c r="J222" s="57"/>
      <c r="K222" s="57"/>
      <c r="L222" s="32" t="str">
        <f>IF(I222/G222=1.292,"OK!","Erro!")</f>
        <v>OK!</v>
      </c>
    </row>
    <row r="223" spans="1:12">
      <c r="A223" s="59">
        <v>218</v>
      </c>
      <c r="B223" s="59">
        <v>65000316</v>
      </c>
      <c r="C223" s="60" t="s">
        <v>573</v>
      </c>
      <c r="D223" s="61" t="s">
        <v>442</v>
      </c>
      <c r="E223" s="62">
        <v>2</v>
      </c>
      <c r="F223" s="63">
        <v>807.41</v>
      </c>
      <c r="G223" s="64">
        <f>F223*E223</f>
        <v>1614.82</v>
      </c>
      <c r="H223" s="64">
        <f>F223*J223</f>
        <v>1043.17372</v>
      </c>
      <c r="I223" s="64">
        <f>H223*E223</f>
        <v>2086.34744</v>
      </c>
      <c r="J223" s="62">
        <v>1.292</v>
      </c>
      <c r="K223" s="62"/>
    </row>
    <row r="224" spans="1:12">
      <c r="A224" s="59">
        <v>219</v>
      </c>
      <c r="B224" s="59">
        <v>65000317</v>
      </c>
      <c r="C224" s="60" t="s">
        <v>574</v>
      </c>
      <c r="D224" s="61" t="s">
        <v>28</v>
      </c>
      <c r="E224" s="62">
        <v>0.6</v>
      </c>
      <c r="F224" s="63">
        <v>610.16999999999996</v>
      </c>
      <c r="G224" s="64">
        <f>F224*E224</f>
        <v>366.10199999999998</v>
      </c>
      <c r="H224" s="64">
        <f>F224*J224</f>
        <v>788.33963999999992</v>
      </c>
      <c r="I224" s="64">
        <f>H224*E224</f>
        <v>473.00378399999994</v>
      </c>
      <c r="J224" s="62">
        <v>1.292</v>
      </c>
      <c r="K224" s="62"/>
    </row>
    <row r="225" spans="1:12">
      <c r="A225" s="134">
        <v>220</v>
      </c>
      <c r="B225" s="54"/>
      <c r="C225" s="55" t="s">
        <v>549</v>
      </c>
      <c r="D225" s="56"/>
      <c r="E225" s="57"/>
      <c r="F225" s="57"/>
      <c r="G225" s="58">
        <f>SUM(G226:G226)</f>
        <v>45.480599999999995</v>
      </c>
      <c r="H225" s="58"/>
      <c r="I225" s="58">
        <f>SUM(I226:I226)</f>
        <v>58.760935199999999</v>
      </c>
      <c r="J225" s="57"/>
      <c r="K225" s="57"/>
      <c r="L225" s="32" t="str">
        <f>IF(I225/G225=1.292,"OK!","Erro!")</f>
        <v>OK!</v>
      </c>
    </row>
    <row r="226" spans="1:12">
      <c r="A226" s="59">
        <v>221</v>
      </c>
      <c r="B226" s="59">
        <v>65001147</v>
      </c>
      <c r="C226" s="60" t="s">
        <v>550</v>
      </c>
      <c r="D226" s="61" t="s">
        <v>551</v>
      </c>
      <c r="E226" s="62">
        <v>0.09</v>
      </c>
      <c r="F226" s="63">
        <v>505.34</v>
      </c>
      <c r="G226" s="64">
        <f>F226*E226</f>
        <v>45.480599999999995</v>
      </c>
      <c r="H226" s="64">
        <f>F226*J226</f>
        <v>652.89927999999998</v>
      </c>
      <c r="I226" s="64">
        <f>H226*E226</f>
        <v>58.760935199999999</v>
      </c>
      <c r="J226" s="62">
        <v>1.292</v>
      </c>
      <c r="K226" s="62"/>
    </row>
    <row r="227" spans="1:12">
      <c r="A227" s="134">
        <v>222</v>
      </c>
      <c r="B227" s="54"/>
      <c r="C227" s="55" t="s">
        <v>552</v>
      </c>
      <c r="D227" s="56"/>
      <c r="E227" s="57"/>
      <c r="F227" s="57"/>
      <c r="G227" s="58">
        <f>SUM(G228:G228)</f>
        <v>803.69999999999993</v>
      </c>
      <c r="H227" s="58"/>
      <c r="I227" s="58">
        <f>SUM(I228:I228)</f>
        <v>1038.3804</v>
      </c>
      <c r="J227" s="57"/>
      <c r="K227" s="57"/>
      <c r="L227" s="32" t="str">
        <f>IF(I227/G227=1.292,"OK!","Erro!")</f>
        <v>OK!</v>
      </c>
    </row>
    <row r="228" spans="1:12" s="80" customFormat="1">
      <c r="A228" s="73">
        <v>223</v>
      </c>
      <c r="B228" s="74">
        <v>99063</v>
      </c>
      <c r="C228" s="75" t="s">
        <v>553</v>
      </c>
      <c r="D228" s="76" t="s">
        <v>28</v>
      </c>
      <c r="E228" s="77">
        <v>90</v>
      </c>
      <c r="F228" s="78">
        <v>8.93</v>
      </c>
      <c r="G228" s="79">
        <f>F228*E228</f>
        <v>803.69999999999993</v>
      </c>
      <c r="H228" s="79">
        <f>F228*J228</f>
        <v>11.537559999999999</v>
      </c>
      <c r="I228" s="79">
        <f>H228*E228</f>
        <v>1038.3804</v>
      </c>
      <c r="J228" s="77">
        <v>1.292</v>
      </c>
      <c r="K228" s="77"/>
    </row>
    <row r="229" spans="1:12">
      <c r="A229" s="49">
        <v>224</v>
      </c>
      <c r="B229" s="49"/>
      <c r="C229" s="50" t="s">
        <v>469</v>
      </c>
      <c r="D229" s="51"/>
      <c r="E229" s="52"/>
      <c r="F229" s="52"/>
      <c r="G229" s="53">
        <f>G230</f>
        <v>8247.48</v>
      </c>
      <c r="H229" s="53"/>
      <c r="I229" s="53">
        <f>I230</f>
        <v>9839.2436400000006</v>
      </c>
      <c r="J229" s="52"/>
      <c r="K229" s="52"/>
      <c r="L229" s="32" t="str">
        <f>IF(I229/G229=1.193,"OK!","Erro!")</f>
        <v>OK!</v>
      </c>
    </row>
    <row r="230" spans="1:12">
      <c r="A230" s="134">
        <v>225</v>
      </c>
      <c r="B230" s="54"/>
      <c r="C230" s="55" t="s">
        <v>470</v>
      </c>
      <c r="D230" s="56"/>
      <c r="E230" s="57"/>
      <c r="F230" s="57"/>
      <c r="G230" s="58">
        <f>SUM(G231:G232)</f>
        <v>8247.48</v>
      </c>
      <c r="H230" s="58"/>
      <c r="I230" s="58">
        <f>SUM(I231:I232)</f>
        <v>9839.2436400000006</v>
      </c>
      <c r="J230" s="57"/>
      <c r="K230" s="57"/>
      <c r="L230" s="32" t="str">
        <f>IF(I230/G230=1.193,"OK!","Erro!")</f>
        <v>OK!</v>
      </c>
    </row>
    <row r="231" spans="1:12" s="80" customFormat="1">
      <c r="A231" s="73">
        <v>226</v>
      </c>
      <c r="B231" s="73">
        <v>41936</v>
      </c>
      <c r="C231" s="75" t="s">
        <v>575</v>
      </c>
      <c r="D231" s="76" t="s">
        <v>28</v>
      </c>
      <c r="E231" s="77">
        <v>90</v>
      </c>
      <c r="F231" s="78">
        <v>78.75</v>
      </c>
      <c r="G231" s="79">
        <f>F231*E231</f>
        <v>7087.5</v>
      </c>
      <c r="H231" s="79">
        <f>F231*K231</f>
        <v>93.948750000000004</v>
      </c>
      <c r="I231" s="79">
        <f>H231*E231</f>
        <v>8455.3875000000007</v>
      </c>
      <c r="J231" s="77"/>
      <c r="K231" s="77">
        <v>1.1930000000000001</v>
      </c>
    </row>
    <row r="232" spans="1:12" s="80" customFormat="1">
      <c r="A232" s="73">
        <v>227</v>
      </c>
      <c r="B232" s="73">
        <v>21090</v>
      </c>
      <c r="C232" s="75" t="s">
        <v>541</v>
      </c>
      <c r="D232" s="76" t="s">
        <v>442</v>
      </c>
      <c r="E232" s="77">
        <v>2</v>
      </c>
      <c r="F232" s="78">
        <v>579.99</v>
      </c>
      <c r="G232" s="79">
        <f>F232*E232</f>
        <v>1159.98</v>
      </c>
      <c r="H232" s="79">
        <f>F232*K232</f>
        <v>691.92807000000005</v>
      </c>
      <c r="I232" s="79">
        <f>H232*E232</f>
        <v>1383.8561400000001</v>
      </c>
      <c r="J232" s="77"/>
      <c r="K232" s="77">
        <v>1.1930000000000001</v>
      </c>
    </row>
  </sheetData>
  <autoFilter ref="B1:B232" xr:uid="{00000000-0009-0000-0000-000000000000}"/>
  <conditionalFormatting sqref="N10:N11">
    <cfRule type="cellIs" dxfId="0" priority="1" operator="equal">
      <formula>"ERRO!"</formula>
    </cfRule>
  </conditionalFormatting>
  <pageMargins left="0.39370078740157483" right="0.39370078740157483" top="0.59055118110236227" bottom="0.59055118110236227" header="0.51181102362204722" footer="0.51181102362204722"/>
  <pageSetup paperSize="9" scale="63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T232"/>
  <sheetViews>
    <sheetView tabSelected="1" topLeftCell="C1" zoomScale="130" zoomScaleNormal="130" workbookViewId="0">
      <selection activeCell="Q15" sqref="Q15"/>
    </sheetView>
  </sheetViews>
  <sheetFormatPr defaultRowHeight="12.75"/>
  <cols>
    <col min="1" max="1" width="6.6640625" style="32" customWidth="1"/>
    <col min="2" max="2" width="18.33203125" style="32" customWidth="1"/>
    <col min="3" max="3" width="117.5" style="32" customWidth="1"/>
    <col min="4" max="4" width="7.83203125" style="32" customWidth="1"/>
    <col min="5" max="5" width="14.83203125" style="32" customWidth="1"/>
    <col min="6" max="6" width="14.83203125" style="88" hidden="1" customWidth="1"/>
    <col min="7" max="7" width="17.1640625" style="32" hidden="1" customWidth="1"/>
    <col min="8" max="8" width="14.83203125" style="32" customWidth="1"/>
    <col min="9" max="9" width="18.5" style="32" bestFit="1" customWidth="1"/>
    <col min="10" max="10" width="9.6640625" style="32" bestFit="1" customWidth="1"/>
    <col min="11" max="11" width="9.33203125" style="32" bestFit="1" customWidth="1"/>
    <col min="12" max="12" width="14.1640625" style="86" hidden="1" customWidth="1"/>
    <col min="13" max="13" width="12.83203125" style="32" hidden="1" customWidth="1"/>
    <col min="14" max="14" width="0" style="32" hidden="1" customWidth="1"/>
    <col min="15" max="252" width="9.33203125" style="32"/>
    <col min="253" max="253" width="6.6640625" style="32" customWidth="1"/>
    <col min="254" max="254" width="18.33203125" style="32" customWidth="1"/>
    <col min="255" max="255" width="117.5" style="32" customWidth="1"/>
    <col min="256" max="256" width="7.83203125" style="32" customWidth="1"/>
    <col min="257" max="258" width="14.83203125" style="32" customWidth="1"/>
    <col min="259" max="259" width="17.1640625" style="32" customWidth="1"/>
    <col min="260" max="260" width="14.83203125" style="32" customWidth="1"/>
    <col min="261" max="261" width="18.5" style="32" bestFit="1" customWidth="1"/>
    <col min="262" max="263" width="12.5" style="32" customWidth="1"/>
    <col min="264" max="508" width="9.33203125" style="32"/>
    <col min="509" max="509" width="6.6640625" style="32" customWidth="1"/>
    <col min="510" max="510" width="18.33203125" style="32" customWidth="1"/>
    <col min="511" max="511" width="117.5" style="32" customWidth="1"/>
    <col min="512" max="512" width="7.83203125" style="32" customWidth="1"/>
    <col min="513" max="514" width="14.83203125" style="32" customWidth="1"/>
    <col min="515" max="515" width="17.1640625" style="32" customWidth="1"/>
    <col min="516" max="516" width="14.83203125" style="32" customWidth="1"/>
    <col min="517" max="517" width="18.5" style="32" bestFit="1" customWidth="1"/>
    <col min="518" max="519" width="12.5" style="32" customWidth="1"/>
    <col min="520" max="764" width="9.33203125" style="32"/>
    <col min="765" max="765" width="6.6640625" style="32" customWidth="1"/>
    <col min="766" max="766" width="18.33203125" style="32" customWidth="1"/>
    <col min="767" max="767" width="117.5" style="32" customWidth="1"/>
    <col min="768" max="768" width="7.83203125" style="32" customWidth="1"/>
    <col min="769" max="770" width="14.83203125" style="32" customWidth="1"/>
    <col min="771" max="771" width="17.1640625" style="32" customWidth="1"/>
    <col min="772" max="772" width="14.83203125" style="32" customWidth="1"/>
    <col min="773" max="773" width="18.5" style="32" bestFit="1" customWidth="1"/>
    <col min="774" max="775" width="12.5" style="32" customWidth="1"/>
    <col min="776" max="1020" width="9.33203125" style="32"/>
    <col min="1021" max="1021" width="6.6640625" style="32" customWidth="1"/>
    <col min="1022" max="1022" width="18.33203125" style="32" customWidth="1"/>
    <col min="1023" max="1023" width="117.5" style="32" customWidth="1"/>
    <col min="1024" max="1024" width="7.83203125" style="32" customWidth="1"/>
    <col min="1025" max="1026" width="14.83203125" style="32" customWidth="1"/>
    <col min="1027" max="1027" width="17.1640625" style="32" customWidth="1"/>
    <col min="1028" max="1028" width="14.83203125" style="32" customWidth="1"/>
    <col min="1029" max="1029" width="18.5" style="32" bestFit="1" customWidth="1"/>
    <col min="1030" max="1031" width="12.5" style="32" customWidth="1"/>
    <col min="1032" max="1276" width="9.33203125" style="32"/>
    <col min="1277" max="1277" width="6.6640625" style="32" customWidth="1"/>
    <col min="1278" max="1278" width="18.33203125" style="32" customWidth="1"/>
    <col min="1279" max="1279" width="117.5" style="32" customWidth="1"/>
    <col min="1280" max="1280" width="7.83203125" style="32" customWidth="1"/>
    <col min="1281" max="1282" width="14.83203125" style="32" customWidth="1"/>
    <col min="1283" max="1283" width="17.1640625" style="32" customWidth="1"/>
    <col min="1284" max="1284" width="14.83203125" style="32" customWidth="1"/>
    <col min="1285" max="1285" width="18.5" style="32" bestFit="1" customWidth="1"/>
    <col min="1286" max="1287" width="12.5" style="32" customWidth="1"/>
    <col min="1288" max="1532" width="9.33203125" style="32"/>
    <col min="1533" max="1533" width="6.6640625" style="32" customWidth="1"/>
    <col min="1534" max="1534" width="18.33203125" style="32" customWidth="1"/>
    <col min="1535" max="1535" width="117.5" style="32" customWidth="1"/>
    <col min="1536" max="1536" width="7.83203125" style="32" customWidth="1"/>
    <col min="1537" max="1538" width="14.83203125" style="32" customWidth="1"/>
    <col min="1539" max="1539" width="17.1640625" style="32" customWidth="1"/>
    <col min="1540" max="1540" width="14.83203125" style="32" customWidth="1"/>
    <col min="1541" max="1541" width="18.5" style="32" bestFit="1" customWidth="1"/>
    <col min="1542" max="1543" width="12.5" style="32" customWidth="1"/>
    <col min="1544" max="1788" width="9.33203125" style="32"/>
    <col min="1789" max="1789" width="6.6640625" style="32" customWidth="1"/>
    <col min="1790" max="1790" width="18.33203125" style="32" customWidth="1"/>
    <col min="1791" max="1791" width="117.5" style="32" customWidth="1"/>
    <col min="1792" max="1792" width="7.83203125" style="32" customWidth="1"/>
    <col min="1793" max="1794" width="14.83203125" style="32" customWidth="1"/>
    <col min="1795" max="1795" width="17.1640625" style="32" customWidth="1"/>
    <col min="1796" max="1796" width="14.83203125" style="32" customWidth="1"/>
    <col min="1797" max="1797" width="18.5" style="32" bestFit="1" customWidth="1"/>
    <col min="1798" max="1799" width="12.5" style="32" customWidth="1"/>
    <col min="1800" max="2044" width="9.33203125" style="32"/>
    <col min="2045" max="2045" width="6.6640625" style="32" customWidth="1"/>
    <col min="2046" max="2046" width="18.33203125" style="32" customWidth="1"/>
    <col min="2047" max="2047" width="117.5" style="32" customWidth="1"/>
    <col min="2048" max="2048" width="7.83203125" style="32" customWidth="1"/>
    <col min="2049" max="2050" width="14.83203125" style="32" customWidth="1"/>
    <col min="2051" max="2051" width="17.1640625" style="32" customWidth="1"/>
    <col min="2052" max="2052" width="14.83203125" style="32" customWidth="1"/>
    <col min="2053" max="2053" width="18.5" style="32" bestFit="1" customWidth="1"/>
    <col min="2054" max="2055" width="12.5" style="32" customWidth="1"/>
    <col min="2056" max="2300" width="9.33203125" style="32"/>
    <col min="2301" max="2301" width="6.6640625" style="32" customWidth="1"/>
    <col min="2302" max="2302" width="18.33203125" style="32" customWidth="1"/>
    <col min="2303" max="2303" width="117.5" style="32" customWidth="1"/>
    <col min="2304" max="2304" width="7.83203125" style="32" customWidth="1"/>
    <col min="2305" max="2306" width="14.83203125" style="32" customWidth="1"/>
    <col min="2307" max="2307" width="17.1640625" style="32" customWidth="1"/>
    <col min="2308" max="2308" width="14.83203125" style="32" customWidth="1"/>
    <col min="2309" max="2309" width="18.5" style="32" bestFit="1" customWidth="1"/>
    <col min="2310" max="2311" width="12.5" style="32" customWidth="1"/>
    <col min="2312" max="2556" width="9.33203125" style="32"/>
    <col min="2557" max="2557" width="6.6640625" style="32" customWidth="1"/>
    <col min="2558" max="2558" width="18.33203125" style="32" customWidth="1"/>
    <col min="2559" max="2559" width="117.5" style="32" customWidth="1"/>
    <col min="2560" max="2560" width="7.83203125" style="32" customWidth="1"/>
    <col min="2561" max="2562" width="14.83203125" style="32" customWidth="1"/>
    <col min="2563" max="2563" width="17.1640625" style="32" customWidth="1"/>
    <col min="2564" max="2564" width="14.83203125" style="32" customWidth="1"/>
    <col min="2565" max="2565" width="18.5" style="32" bestFit="1" customWidth="1"/>
    <col min="2566" max="2567" width="12.5" style="32" customWidth="1"/>
    <col min="2568" max="2812" width="9.33203125" style="32"/>
    <col min="2813" max="2813" width="6.6640625" style="32" customWidth="1"/>
    <col min="2814" max="2814" width="18.33203125" style="32" customWidth="1"/>
    <col min="2815" max="2815" width="117.5" style="32" customWidth="1"/>
    <col min="2816" max="2816" width="7.83203125" style="32" customWidth="1"/>
    <col min="2817" max="2818" width="14.83203125" style="32" customWidth="1"/>
    <col min="2819" max="2819" width="17.1640625" style="32" customWidth="1"/>
    <col min="2820" max="2820" width="14.83203125" style="32" customWidth="1"/>
    <col min="2821" max="2821" width="18.5" style="32" bestFit="1" customWidth="1"/>
    <col min="2822" max="2823" width="12.5" style="32" customWidth="1"/>
    <col min="2824" max="3068" width="9.33203125" style="32"/>
    <col min="3069" max="3069" width="6.6640625" style="32" customWidth="1"/>
    <col min="3070" max="3070" width="18.33203125" style="32" customWidth="1"/>
    <col min="3071" max="3071" width="117.5" style="32" customWidth="1"/>
    <col min="3072" max="3072" width="7.83203125" style="32" customWidth="1"/>
    <col min="3073" max="3074" width="14.83203125" style="32" customWidth="1"/>
    <col min="3075" max="3075" width="17.1640625" style="32" customWidth="1"/>
    <col min="3076" max="3076" width="14.83203125" style="32" customWidth="1"/>
    <col min="3077" max="3077" width="18.5" style="32" bestFit="1" customWidth="1"/>
    <col min="3078" max="3079" width="12.5" style="32" customWidth="1"/>
    <col min="3080" max="3324" width="9.33203125" style="32"/>
    <col min="3325" max="3325" width="6.6640625" style="32" customWidth="1"/>
    <col min="3326" max="3326" width="18.33203125" style="32" customWidth="1"/>
    <col min="3327" max="3327" width="117.5" style="32" customWidth="1"/>
    <col min="3328" max="3328" width="7.83203125" style="32" customWidth="1"/>
    <col min="3329" max="3330" width="14.83203125" style="32" customWidth="1"/>
    <col min="3331" max="3331" width="17.1640625" style="32" customWidth="1"/>
    <col min="3332" max="3332" width="14.83203125" style="32" customWidth="1"/>
    <col min="3333" max="3333" width="18.5" style="32" bestFit="1" customWidth="1"/>
    <col min="3334" max="3335" width="12.5" style="32" customWidth="1"/>
    <col min="3336" max="3580" width="9.33203125" style="32"/>
    <col min="3581" max="3581" width="6.6640625" style="32" customWidth="1"/>
    <col min="3582" max="3582" width="18.33203125" style="32" customWidth="1"/>
    <col min="3583" max="3583" width="117.5" style="32" customWidth="1"/>
    <col min="3584" max="3584" width="7.83203125" style="32" customWidth="1"/>
    <col min="3585" max="3586" width="14.83203125" style="32" customWidth="1"/>
    <col min="3587" max="3587" width="17.1640625" style="32" customWidth="1"/>
    <col min="3588" max="3588" width="14.83203125" style="32" customWidth="1"/>
    <col min="3589" max="3589" width="18.5" style="32" bestFit="1" customWidth="1"/>
    <col min="3590" max="3591" width="12.5" style="32" customWidth="1"/>
    <col min="3592" max="3836" width="9.33203125" style="32"/>
    <col min="3837" max="3837" width="6.6640625" style="32" customWidth="1"/>
    <col min="3838" max="3838" width="18.33203125" style="32" customWidth="1"/>
    <col min="3839" max="3839" width="117.5" style="32" customWidth="1"/>
    <col min="3840" max="3840" width="7.83203125" style="32" customWidth="1"/>
    <col min="3841" max="3842" width="14.83203125" style="32" customWidth="1"/>
    <col min="3843" max="3843" width="17.1640625" style="32" customWidth="1"/>
    <col min="3844" max="3844" width="14.83203125" style="32" customWidth="1"/>
    <col min="3845" max="3845" width="18.5" style="32" bestFit="1" customWidth="1"/>
    <col min="3846" max="3847" width="12.5" style="32" customWidth="1"/>
    <col min="3848" max="4092" width="9.33203125" style="32"/>
    <col min="4093" max="4093" width="6.6640625" style="32" customWidth="1"/>
    <col min="4094" max="4094" width="18.33203125" style="32" customWidth="1"/>
    <col min="4095" max="4095" width="117.5" style="32" customWidth="1"/>
    <col min="4096" max="4096" width="7.83203125" style="32" customWidth="1"/>
    <col min="4097" max="4098" width="14.83203125" style="32" customWidth="1"/>
    <col min="4099" max="4099" width="17.1640625" style="32" customWidth="1"/>
    <col min="4100" max="4100" width="14.83203125" style="32" customWidth="1"/>
    <col min="4101" max="4101" width="18.5" style="32" bestFit="1" customWidth="1"/>
    <col min="4102" max="4103" width="12.5" style="32" customWidth="1"/>
    <col min="4104" max="4348" width="9.33203125" style="32"/>
    <col min="4349" max="4349" width="6.6640625" style="32" customWidth="1"/>
    <col min="4350" max="4350" width="18.33203125" style="32" customWidth="1"/>
    <col min="4351" max="4351" width="117.5" style="32" customWidth="1"/>
    <col min="4352" max="4352" width="7.83203125" style="32" customWidth="1"/>
    <col min="4353" max="4354" width="14.83203125" style="32" customWidth="1"/>
    <col min="4355" max="4355" width="17.1640625" style="32" customWidth="1"/>
    <col min="4356" max="4356" width="14.83203125" style="32" customWidth="1"/>
    <col min="4357" max="4357" width="18.5" style="32" bestFit="1" customWidth="1"/>
    <col min="4358" max="4359" width="12.5" style="32" customWidth="1"/>
    <col min="4360" max="4604" width="9.33203125" style="32"/>
    <col min="4605" max="4605" width="6.6640625" style="32" customWidth="1"/>
    <col min="4606" max="4606" width="18.33203125" style="32" customWidth="1"/>
    <col min="4607" max="4607" width="117.5" style="32" customWidth="1"/>
    <col min="4608" max="4608" width="7.83203125" style="32" customWidth="1"/>
    <col min="4609" max="4610" width="14.83203125" style="32" customWidth="1"/>
    <col min="4611" max="4611" width="17.1640625" style="32" customWidth="1"/>
    <col min="4612" max="4612" width="14.83203125" style="32" customWidth="1"/>
    <col min="4613" max="4613" width="18.5" style="32" bestFit="1" customWidth="1"/>
    <col min="4614" max="4615" width="12.5" style="32" customWidth="1"/>
    <col min="4616" max="4860" width="9.33203125" style="32"/>
    <col min="4861" max="4861" width="6.6640625" style="32" customWidth="1"/>
    <col min="4862" max="4862" width="18.33203125" style="32" customWidth="1"/>
    <col min="4863" max="4863" width="117.5" style="32" customWidth="1"/>
    <col min="4864" max="4864" width="7.83203125" style="32" customWidth="1"/>
    <col min="4865" max="4866" width="14.83203125" style="32" customWidth="1"/>
    <col min="4867" max="4867" width="17.1640625" style="32" customWidth="1"/>
    <col min="4868" max="4868" width="14.83203125" style="32" customWidth="1"/>
    <col min="4869" max="4869" width="18.5" style="32" bestFit="1" customWidth="1"/>
    <col min="4870" max="4871" width="12.5" style="32" customWidth="1"/>
    <col min="4872" max="5116" width="9.33203125" style="32"/>
    <col min="5117" max="5117" width="6.6640625" style="32" customWidth="1"/>
    <col min="5118" max="5118" width="18.33203125" style="32" customWidth="1"/>
    <col min="5119" max="5119" width="117.5" style="32" customWidth="1"/>
    <col min="5120" max="5120" width="7.83203125" style="32" customWidth="1"/>
    <col min="5121" max="5122" width="14.83203125" style="32" customWidth="1"/>
    <col min="5123" max="5123" width="17.1640625" style="32" customWidth="1"/>
    <col min="5124" max="5124" width="14.83203125" style="32" customWidth="1"/>
    <col min="5125" max="5125" width="18.5" style="32" bestFit="1" customWidth="1"/>
    <col min="5126" max="5127" width="12.5" style="32" customWidth="1"/>
    <col min="5128" max="5372" width="9.33203125" style="32"/>
    <col min="5373" max="5373" width="6.6640625" style="32" customWidth="1"/>
    <col min="5374" max="5374" width="18.33203125" style="32" customWidth="1"/>
    <col min="5375" max="5375" width="117.5" style="32" customWidth="1"/>
    <col min="5376" max="5376" width="7.83203125" style="32" customWidth="1"/>
    <col min="5377" max="5378" width="14.83203125" style="32" customWidth="1"/>
    <col min="5379" max="5379" width="17.1640625" style="32" customWidth="1"/>
    <col min="5380" max="5380" width="14.83203125" style="32" customWidth="1"/>
    <col min="5381" max="5381" width="18.5" style="32" bestFit="1" customWidth="1"/>
    <col min="5382" max="5383" width="12.5" style="32" customWidth="1"/>
    <col min="5384" max="5628" width="9.33203125" style="32"/>
    <col min="5629" max="5629" width="6.6640625" style="32" customWidth="1"/>
    <col min="5630" max="5630" width="18.33203125" style="32" customWidth="1"/>
    <col min="5631" max="5631" width="117.5" style="32" customWidth="1"/>
    <col min="5632" max="5632" width="7.83203125" style="32" customWidth="1"/>
    <col min="5633" max="5634" width="14.83203125" style="32" customWidth="1"/>
    <col min="5635" max="5635" width="17.1640625" style="32" customWidth="1"/>
    <col min="5636" max="5636" width="14.83203125" style="32" customWidth="1"/>
    <col min="5637" max="5637" width="18.5" style="32" bestFit="1" customWidth="1"/>
    <col min="5638" max="5639" width="12.5" style="32" customWidth="1"/>
    <col min="5640" max="5884" width="9.33203125" style="32"/>
    <col min="5885" max="5885" width="6.6640625" style="32" customWidth="1"/>
    <col min="5886" max="5886" width="18.33203125" style="32" customWidth="1"/>
    <col min="5887" max="5887" width="117.5" style="32" customWidth="1"/>
    <col min="5888" max="5888" width="7.83203125" style="32" customWidth="1"/>
    <col min="5889" max="5890" width="14.83203125" style="32" customWidth="1"/>
    <col min="5891" max="5891" width="17.1640625" style="32" customWidth="1"/>
    <col min="5892" max="5892" width="14.83203125" style="32" customWidth="1"/>
    <col min="5893" max="5893" width="18.5" style="32" bestFit="1" customWidth="1"/>
    <col min="5894" max="5895" width="12.5" style="32" customWidth="1"/>
    <col min="5896" max="6140" width="9.33203125" style="32"/>
    <col min="6141" max="6141" width="6.6640625" style="32" customWidth="1"/>
    <col min="6142" max="6142" width="18.33203125" style="32" customWidth="1"/>
    <col min="6143" max="6143" width="117.5" style="32" customWidth="1"/>
    <col min="6144" max="6144" width="7.83203125" style="32" customWidth="1"/>
    <col min="6145" max="6146" width="14.83203125" style="32" customWidth="1"/>
    <col min="6147" max="6147" width="17.1640625" style="32" customWidth="1"/>
    <col min="6148" max="6148" width="14.83203125" style="32" customWidth="1"/>
    <col min="6149" max="6149" width="18.5" style="32" bestFit="1" customWidth="1"/>
    <col min="6150" max="6151" width="12.5" style="32" customWidth="1"/>
    <col min="6152" max="6396" width="9.33203125" style="32"/>
    <col min="6397" max="6397" width="6.6640625" style="32" customWidth="1"/>
    <col min="6398" max="6398" width="18.33203125" style="32" customWidth="1"/>
    <col min="6399" max="6399" width="117.5" style="32" customWidth="1"/>
    <col min="6400" max="6400" width="7.83203125" style="32" customWidth="1"/>
    <col min="6401" max="6402" width="14.83203125" style="32" customWidth="1"/>
    <col min="6403" max="6403" width="17.1640625" style="32" customWidth="1"/>
    <col min="6404" max="6404" width="14.83203125" style="32" customWidth="1"/>
    <col min="6405" max="6405" width="18.5" style="32" bestFit="1" customWidth="1"/>
    <col min="6406" max="6407" width="12.5" style="32" customWidth="1"/>
    <col min="6408" max="6652" width="9.33203125" style="32"/>
    <col min="6653" max="6653" width="6.6640625" style="32" customWidth="1"/>
    <col min="6654" max="6654" width="18.33203125" style="32" customWidth="1"/>
    <col min="6655" max="6655" width="117.5" style="32" customWidth="1"/>
    <col min="6656" max="6656" width="7.83203125" style="32" customWidth="1"/>
    <col min="6657" max="6658" width="14.83203125" style="32" customWidth="1"/>
    <col min="6659" max="6659" width="17.1640625" style="32" customWidth="1"/>
    <col min="6660" max="6660" width="14.83203125" style="32" customWidth="1"/>
    <col min="6661" max="6661" width="18.5" style="32" bestFit="1" customWidth="1"/>
    <col min="6662" max="6663" width="12.5" style="32" customWidth="1"/>
    <col min="6664" max="6908" width="9.33203125" style="32"/>
    <col min="6909" max="6909" width="6.6640625" style="32" customWidth="1"/>
    <col min="6910" max="6910" width="18.33203125" style="32" customWidth="1"/>
    <col min="6911" max="6911" width="117.5" style="32" customWidth="1"/>
    <col min="6912" max="6912" width="7.83203125" style="32" customWidth="1"/>
    <col min="6913" max="6914" width="14.83203125" style="32" customWidth="1"/>
    <col min="6915" max="6915" width="17.1640625" style="32" customWidth="1"/>
    <col min="6916" max="6916" width="14.83203125" style="32" customWidth="1"/>
    <col min="6917" max="6917" width="18.5" style="32" bestFit="1" customWidth="1"/>
    <col min="6918" max="6919" width="12.5" style="32" customWidth="1"/>
    <col min="6920" max="7164" width="9.33203125" style="32"/>
    <col min="7165" max="7165" width="6.6640625" style="32" customWidth="1"/>
    <col min="7166" max="7166" width="18.33203125" style="32" customWidth="1"/>
    <col min="7167" max="7167" width="117.5" style="32" customWidth="1"/>
    <col min="7168" max="7168" width="7.83203125" style="32" customWidth="1"/>
    <col min="7169" max="7170" width="14.83203125" style="32" customWidth="1"/>
    <col min="7171" max="7171" width="17.1640625" style="32" customWidth="1"/>
    <col min="7172" max="7172" width="14.83203125" style="32" customWidth="1"/>
    <col min="7173" max="7173" width="18.5" style="32" bestFit="1" customWidth="1"/>
    <col min="7174" max="7175" width="12.5" style="32" customWidth="1"/>
    <col min="7176" max="7420" width="9.33203125" style="32"/>
    <col min="7421" max="7421" width="6.6640625" style="32" customWidth="1"/>
    <col min="7422" max="7422" width="18.33203125" style="32" customWidth="1"/>
    <col min="7423" max="7423" width="117.5" style="32" customWidth="1"/>
    <col min="7424" max="7424" width="7.83203125" style="32" customWidth="1"/>
    <col min="7425" max="7426" width="14.83203125" style="32" customWidth="1"/>
    <col min="7427" max="7427" width="17.1640625" style="32" customWidth="1"/>
    <col min="7428" max="7428" width="14.83203125" style="32" customWidth="1"/>
    <col min="7429" max="7429" width="18.5" style="32" bestFit="1" customWidth="1"/>
    <col min="7430" max="7431" width="12.5" style="32" customWidth="1"/>
    <col min="7432" max="7676" width="9.33203125" style="32"/>
    <col min="7677" max="7677" width="6.6640625" style="32" customWidth="1"/>
    <col min="7678" max="7678" width="18.33203125" style="32" customWidth="1"/>
    <col min="7679" max="7679" width="117.5" style="32" customWidth="1"/>
    <col min="7680" max="7680" width="7.83203125" style="32" customWidth="1"/>
    <col min="7681" max="7682" width="14.83203125" style="32" customWidth="1"/>
    <col min="7683" max="7683" width="17.1640625" style="32" customWidth="1"/>
    <col min="7684" max="7684" width="14.83203125" style="32" customWidth="1"/>
    <col min="7685" max="7685" width="18.5" style="32" bestFit="1" customWidth="1"/>
    <col min="7686" max="7687" width="12.5" style="32" customWidth="1"/>
    <col min="7688" max="7932" width="9.33203125" style="32"/>
    <col min="7933" max="7933" width="6.6640625" style="32" customWidth="1"/>
    <col min="7934" max="7934" width="18.33203125" style="32" customWidth="1"/>
    <col min="7935" max="7935" width="117.5" style="32" customWidth="1"/>
    <col min="7936" max="7936" width="7.83203125" style="32" customWidth="1"/>
    <col min="7937" max="7938" width="14.83203125" style="32" customWidth="1"/>
    <col min="7939" max="7939" width="17.1640625" style="32" customWidth="1"/>
    <col min="7940" max="7940" width="14.83203125" style="32" customWidth="1"/>
    <col min="7941" max="7941" width="18.5" style="32" bestFit="1" customWidth="1"/>
    <col min="7942" max="7943" width="12.5" style="32" customWidth="1"/>
    <col min="7944" max="8188" width="9.33203125" style="32"/>
    <col min="8189" max="8189" width="6.6640625" style="32" customWidth="1"/>
    <col min="8190" max="8190" width="18.33203125" style="32" customWidth="1"/>
    <col min="8191" max="8191" width="117.5" style="32" customWidth="1"/>
    <col min="8192" max="8192" width="7.83203125" style="32" customWidth="1"/>
    <col min="8193" max="8194" width="14.83203125" style="32" customWidth="1"/>
    <col min="8195" max="8195" width="17.1640625" style="32" customWidth="1"/>
    <col min="8196" max="8196" width="14.83203125" style="32" customWidth="1"/>
    <col min="8197" max="8197" width="18.5" style="32" bestFit="1" customWidth="1"/>
    <col min="8198" max="8199" width="12.5" style="32" customWidth="1"/>
    <col min="8200" max="8444" width="9.33203125" style="32"/>
    <col min="8445" max="8445" width="6.6640625" style="32" customWidth="1"/>
    <col min="8446" max="8446" width="18.33203125" style="32" customWidth="1"/>
    <col min="8447" max="8447" width="117.5" style="32" customWidth="1"/>
    <col min="8448" max="8448" width="7.83203125" style="32" customWidth="1"/>
    <col min="8449" max="8450" width="14.83203125" style="32" customWidth="1"/>
    <col min="8451" max="8451" width="17.1640625" style="32" customWidth="1"/>
    <col min="8452" max="8452" width="14.83203125" style="32" customWidth="1"/>
    <col min="8453" max="8453" width="18.5" style="32" bestFit="1" customWidth="1"/>
    <col min="8454" max="8455" width="12.5" style="32" customWidth="1"/>
    <col min="8456" max="8700" width="9.33203125" style="32"/>
    <col min="8701" max="8701" width="6.6640625" style="32" customWidth="1"/>
    <col min="8702" max="8702" width="18.33203125" style="32" customWidth="1"/>
    <col min="8703" max="8703" width="117.5" style="32" customWidth="1"/>
    <col min="8704" max="8704" width="7.83203125" style="32" customWidth="1"/>
    <col min="8705" max="8706" width="14.83203125" style="32" customWidth="1"/>
    <col min="8707" max="8707" width="17.1640625" style="32" customWidth="1"/>
    <col min="8708" max="8708" width="14.83203125" style="32" customWidth="1"/>
    <col min="8709" max="8709" width="18.5" style="32" bestFit="1" customWidth="1"/>
    <col min="8710" max="8711" width="12.5" style="32" customWidth="1"/>
    <col min="8712" max="8956" width="9.33203125" style="32"/>
    <col min="8957" max="8957" width="6.6640625" style="32" customWidth="1"/>
    <col min="8958" max="8958" width="18.33203125" style="32" customWidth="1"/>
    <col min="8959" max="8959" width="117.5" style="32" customWidth="1"/>
    <col min="8960" max="8960" width="7.83203125" style="32" customWidth="1"/>
    <col min="8961" max="8962" width="14.83203125" style="32" customWidth="1"/>
    <col min="8963" max="8963" width="17.1640625" style="32" customWidth="1"/>
    <col min="8964" max="8964" width="14.83203125" style="32" customWidth="1"/>
    <col min="8965" max="8965" width="18.5" style="32" bestFit="1" customWidth="1"/>
    <col min="8966" max="8967" width="12.5" style="32" customWidth="1"/>
    <col min="8968" max="9212" width="9.33203125" style="32"/>
    <col min="9213" max="9213" width="6.6640625" style="32" customWidth="1"/>
    <col min="9214" max="9214" width="18.33203125" style="32" customWidth="1"/>
    <col min="9215" max="9215" width="117.5" style="32" customWidth="1"/>
    <col min="9216" max="9216" width="7.83203125" style="32" customWidth="1"/>
    <col min="9217" max="9218" width="14.83203125" style="32" customWidth="1"/>
    <col min="9219" max="9219" width="17.1640625" style="32" customWidth="1"/>
    <col min="9220" max="9220" width="14.83203125" style="32" customWidth="1"/>
    <col min="9221" max="9221" width="18.5" style="32" bestFit="1" customWidth="1"/>
    <col min="9222" max="9223" width="12.5" style="32" customWidth="1"/>
    <col min="9224" max="9468" width="9.33203125" style="32"/>
    <col min="9469" max="9469" width="6.6640625" style="32" customWidth="1"/>
    <col min="9470" max="9470" width="18.33203125" style="32" customWidth="1"/>
    <col min="9471" max="9471" width="117.5" style="32" customWidth="1"/>
    <col min="9472" max="9472" width="7.83203125" style="32" customWidth="1"/>
    <col min="9473" max="9474" width="14.83203125" style="32" customWidth="1"/>
    <col min="9475" max="9475" width="17.1640625" style="32" customWidth="1"/>
    <col min="9476" max="9476" width="14.83203125" style="32" customWidth="1"/>
    <col min="9477" max="9477" width="18.5" style="32" bestFit="1" customWidth="1"/>
    <col min="9478" max="9479" width="12.5" style="32" customWidth="1"/>
    <col min="9480" max="9724" width="9.33203125" style="32"/>
    <col min="9725" max="9725" width="6.6640625" style="32" customWidth="1"/>
    <col min="9726" max="9726" width="18.33203125" style="32" customWidth="1"/>
    <col min="9727" max="9727" width="117.5" style="32" customWidth="1"/>
    <col min="9728" max="9728" width="7.83203125" style="32" customWidth="1"/>
    <col min="9729" max="9730" width="14.83203125" style="32" customWidth="1"/>
    <col min="9731" max="9731" width="17.1640625" style="32" customWidth="1"/>
    <col min="9732" max="9732" width="14.83203125" style="32" customWidth="1"/>
    <col min="9733" max="9733" width="18.5" style="32" bestFit="1" customWidth="1"/>
    <col min="9734" max="9735" width="12.5" style="32" customWidth="1"/>
    <col min="9736" max="9980" width="9.33203125" style="32"/>
    <col min="9981" max="9981" width="6.6640625" style="32" customWidth="1"/>
    <col min="9982" max="9982" width="18.33203125" style="32" customWidth="1"/>
    <col min="9983" max="9983" width="117.5" style="32" customWidth="1"/>
    <col min="9984" max="9984" width="7.83203125" style="32" customWidth="1"/>
    <col min="9985" max="9986" width="14.83203125" style="32" customWidth="1"/>
    <col min="9987" max="9987" width="17.1640625" style="32" customWidth="1"/>
    <col min="9988" max="9988" width="14.83203125" style="32" customWidth="1"/>
    <col min="9989" max="9989" width="18.5" style="32" bestFit="1" customWidth="1"/>
    <col min="9990" max="9991" width="12.5" style="32" customWidth="1"/>
    <col min="9992" max="10236" width="9.33203125" style="32"/>
    <col min="10237" max="10237" width="6.6640625" style="32" customWidth="1"/>
    <col min="10238" max="10238" width="18.33203125" style="32" customWidth="1"/>
    <col min="10239" max="10239" width="117.5" style="32" customWidth="1"/>
    <col min="10240" max="10240" width="7.83203125" style="32" customWidth="1"/>
    <col min="10241" max="10242" width="14.83203125" style="32" customWidth="1"/>
    <col min="10243" max="10243" width="17.1640625" style="32" customWidth="1"/>
    <col min="10244" max="10244" width="14.83203125" style="32" customWidth="1"/>
    <col min="10245" max="10245" width="18.5" style="32" bestFit="1" customWidth="1"/>
    <col min="10246" max="10247" width="12.5" style="32" customWidth="1"/>
    <col min="10248" max="10492" width="9.33203125" style="32"/>
    <col min="10493" max="10493" width="6.6640625" style="32" customWidth="1"/>
    <col min="10494" max="10494" width="18.33203125" style="32" customWidth="1"/>
    <col min="10495" max="10495" width="117.5" style="32" customWidth="1"/>
    <col min="10496" max="10496" width="7.83203125" style="32" customWidth="1"/>
    <col min="10497" max="10498" width="14.83203125" style="32" customWidth="1"/>
    <col min="10499" max="10499" width="17.1640625" style="32" customWidth="1"/>
    <col min="10500" max="10500" width="14.83203125" style="32" customWidth="1"/>
    <col min="10501" max="10501" width="18.5" style="32" bestFit="1" customWidth="1"/>
    <col min="10502" max="10503" width="12.5" style="32" customWidth="1"/>
    <col min="10504" max="10748" width="9.33203125" style="32"/>
    <col min="10749" max="10749" width="6.6640625" style="32" customWidth="1"/>
    <col min="10750" max="10750" width="18.33203125" style="32" customWidth="1"/>
    <col min="10751" max="10751" width="117.5" style="32" customWidth="1"/>
    <col min="10752" max="10752" width="7.83203125" style="32" customWidth="1"/>
    <col min="10753" max="10754" width="14.83203125" style="32" customWidth="1"/>
    <col min="10755" max="10755" width="17.1640625" style="32" customWidth="1"/>
    <col min="10756" max="10756" width="14.83203125" style="32" customWidth="1"/>
    <col min="10757" max="10757" width="18.5" style="32" bestFit="1" customWidth="1"/>
    <col min="10758" max="10759" width="12.5" style="32" customWidth="1"/>
    <col min="10760" max="11004" width="9.33203125" style="32"/>
    <col min="11005" max="11005" width="6.6640625" style="32" customWidth="1"/>
    <col min="11006" max="11006" width="18.33203125" style="32" customWidth="1"/>
    <col min="11007" max="11007" width="117.5" style="32" customWidth="1"/>
    <col min="11008" max="11008" width="7.83203125" style="32" customWidth="1"/>
    <col min="11009" max="11010" width="14.83203125" style="32" customWidth="1"/>
    <col min="11011" max="11011" width="17.1640625" style="32" customWidth="1"/>
    <col min="11012" max="11012" width="14.83203125" style="32" customWidth="1"/>
    <col min="11013" max="11013" width="18.5" style="32" bestFit="1" customWidth="1"/>
    <col min="11014" max="11015" width="12.5" style="32" customWidth="1"/>
    <col min="11016" max="11260" width="9.33203125" style="32"/>
    <col min="11261" max="11261" width="6.6640625" style="32" customWidth="1"/>
    <col min="11262" max="11262" width="18.33203125" style="32" customWidth="1"/>
    <col min="11263" max="11263" width="117.5" style="32" customWidth="1"/>
    <col min="11264" max="11264" width="7.83203125" style="32" customWidth="1"/>
    <col min="11265" max="11266" width="14.83203125" style="32" customWidth="1"/>
    <col min="11267" max="11267" width="17.1640625" style="32" customWidth="1"/>
    <col min="11268" max="11268" width="14.83203125" style="32" customWidth="1"/>
    <col min="11269" max="11269" width="18.5" style="32" bestFit="1" customWidth="1"/>
    <col min="11270" max="11271" width="12.5" style="32" customWidth="1"/>
    <col min="11272" max="11516" width="9.33203125" style="32"/>
    <col min="11517" max="11517" width="6.6640625" style="32" customWidth="1"/>
    <col min="11518" max="11518" width="18.33203125" style="32" customWidth="1"/>
    <col min="11519" max="11519" width="117.5" style="32" customWidth="1"/>
    <col min="11520" max="11520" width="7.83203125" style="32" customWidth="1"/>
    <col min="11521" max="11522" width="14.83203125" style="32" customWidth="1"/>
    <col min="11523" max="11523" width="17.1640625" style="32" customWidth="1"/>
    <col min="11524" max="11524" width="14.83203125" style="32" customWidth="1"/>
    <col min="11525" max="11525" width="18.5" style="32" bestFit="1" customWidth="1"/>
    <col min="11526" max="11527" width="12.5" style="32" customWidth="1"/>
    <col min="11528" max="11772" width="9.33203125" style="32"/>
    <col min="11773" max="11773" width="6.6640625" style="32" customWidth="1"/>
    <col min="11774" max="11774" width="18.33203125" style="32" customWidth="1"/>
    <col min="11775" max="11775" width="117.5" style="32" customWidth="1"/>
    <col min="11776" max="11776" width="7.83203125" style="32" customWidth="1"/>
    <col min="11777" max="11778" width="14.83203125" style="32" customWidth="1"/>
    <col min="11779" max="11779" width="17.1640625" style="32" customWidth="1"/>
    <col min="11780" max="11780" width="14.83203125" style="32" customWidth="1"/>
    <col min="11781" max="11781" width="18.5" style="32" bestFit="1" customWidth="1"/>
    <col min="11782" max="11783" width="12.5" style="32" customWidth="1"/>
    <col min="11784" max="12028" width="9.33203125" style="32"/>
    <col min="12029" max="12029" width="6.6640625" style="32" customWidth="1"/>
    <col min="12030" max="12030" width="18.33203125" style="32" customWidth="1"/>
    <col min="12031" max="12031" width="117.5" style="32" customWidth="1"/>
    <col min="12032" max="12032" width="7.83203125" style="32" customWidth="1"/>
    <col min="12033" max="12034" width="14.83203125" style="32" customWidth="1"/>
    <col min="12035" max="12035" width="17.1640625" style="32" customWidth="1"/>
    <col min="12036" max="12036" width="14.83203125" style="32" customWidth="1"/>
    <col min="12037" max="12037" width="18.5" style="32" bestFit="1" customWidth="1"/>
    <col min="12038" max="12039" width="12.5" style="32" customWidth="1"/>
    <col min="12040" max="12284" width="9.33203125" style="32"/>
    <col min="12285" max="12285" width="6.6640625" style="32" customWidth="1"/>
    <col min="12286" max="12286" width="18.33203125" style="32" customWidth="1"/>
    <col min="12287" max="12287" width="117.5" style="32" customWidth="1"/>
    <col min="12288" max="12288" width="7.83203125" style="32" customWidth="1"/>
    <col min="12289" max="12290" width="14.83203125" style="32" customWidth="1"/>
    <col min="12291" max="12291" width="17.1640625" style="32" customWidth="1"/>
    <col min="12292" max="12292" width="14.83203125" style="32" customWidth="1"/>
    <col min="12293" max="12293" width="18.5" style="32" bestFit="1" customWidth="1"/>
    <col min="12294" max="12295" width="12.5" style="32" customWidth="1"/>
    <col min="12296" max="12540" width="9.33203125" style="32"/>
    <col min="12541" max="12541" width="6.6640625" style="32" customWidth="1"/>
    <col min="12542" max="12542" width="18.33203125" style="32" customWidth="1"/>
    <col min="12543" max="12543" width="117.5" style="32" customWidth="1"/>
    <col min="12544" max="12544" width="7.83203125" style="32" customWidth="1"/>
    <col min="12545" max="12546" width="14.83203125" style="32" customWidth="1"/>
    <col min="12547" max="12547" width="17.1640625" style="32" customWidth="1"/>
    <col min="12548" max="12548" width="14.83203125" style="32" customWidth="1"/>
    <col min="12549" max="12549" width="18.5" style="32" bestFit="1" customWidth="1"/>
    <col min="12550" max="12551" width="12.5" style="32" customWidth="1"/>
    <col min="12552" max="12796" width="9.33203125" style="32"/>
    <col min="12797" max="12797" width="6.6640625" style="32" customWidth="1"/>
    <col min="12798" max="12798" width="18.33203125" style="32" customWidth="1"/>
    <col min="12799" max="12799" width="117.5" style="32" customWidth="1"/>
    <col min="12800" max="12800" width="7.83203125" style="32" customWidth="1"/>
    <col min="12801" max="12802" width="14.83203125" style="32" customWidth="1"/>
    <col min="12803" max="12803" width="17.1640625" style="32" customWidth="1"/>
    <col min="12804" max="12804" width="14.83203125" style="32" customWidth="1"/>
    <col min="12805" max="12805" width="18.5" style="32" bestFit="1" customWidth="1"/>
    <col min="12806" max="12807" width="12.5" style="32" customWidth="1"/>
    <col min="12808" max="13052" width="9.33203125" style="32"/>
    <col min="13053" max="13053" width="6.6640625" style="32" customWidth="1"/>
    <col min="13054" max="13054" width="18.33203125" style="32" customWidth="1"/>
    <col min="13055" max="13055" width="117.5" style="32" customWidth="1"/>
    <col min="13056" max="13056" width="7.83203125" style="32" customWidth="1"/>
    <col min="13057" max="13058" width="14.83203125" style="32" customWidth="1"/>
    <col min="13059" max="13059" width="17.1640625" style="32" customWidth="1"/>
    <col min="13060" max="13060" width="14.83203125" style="32" customWidth="1"/>
    <col min="13061" max="13061" width="18.5" style="32" bestFit="1" customWidth="1"/>
    <col min="13062" max="13063" width="12.5" style="32" customWidth="1"/>
    <col min="13064" max="13308" width="9.33203125" style="32"/>
    <col min="13309" max="13309" width="6.6640625" style="32" customWidth="1"/>
    <col min="13310" max="13310" width="18.33203125" style="32" customWidth="1"/>
    <col min="13311" max="13311" width="117.5" style="32" customWidth="1"/>
    <col min="13312" max="13312" width="7.83203125" style="32" customWidth="1"/>
    <col min="13313" max="13314" width="14.83203125" style="32" customWidth="1"/>
    <col min="13315" max="13315" width="17.1640625" style="32" customWidth="1"/>
    <col min="13316" max="13316" width="14.83203125" style="32" customWidth="1"/>
    <col min="13317" max="13317" width="18.5" style="32" bestFit="1" customWidth="1"/>
    <col min="13318" max="13319" width="12.5" style="32" customWidth="1"/>
    <col min="13320" max="13564" width="9.33203125" style="32"/>
    <col min="13565" max="13565" width="6.6640625" style="32" customWidth="1"/>
    <col min="13566" max="13566" width="18.33203125" style="32" customWidth="1"/>
    <col min="13567" max="13567" width="117.5" style="32" customWidth="1"/>
    <col min="13568" max="13568" width="7.83203125" style="32" customWidth="1"/>
    <col min="13569" max="13570" width="14.83203125" style="32" customWidth="1"/>
    <col min="13571" max="13571" width="17.1640625" style="32" customWidth="1"/>
    <col min="13572" max="13572" width="14.83203125" style="32" customWidth="1"/>
    <col min="13573" max="13573" width="18.5" style="32" bestFit="1" customWidth="1"/>
    <col min="13574" max="13575" width="12.5" style="32" customWidth="1"/>
    <col min="13576" max="13820" width="9.33203125" style="32"/>
    <col min="13821" max="13821" width="6.6640625" style="32" customWidth="1"/>
    <col min="13822" max="13822" width="18.33203125" style="32" customWidth="1"/>
    <col min="13823" max="13823" width="117.5" style="32" customWidth="1"/>
    <col min="13824" max="13824" width="7.83203125" style="32" customWidth="1"/>
    <col min="13825" max="13826" width="14.83203125" style="32" customWidth="1"/>
    <col min="13827" max="13827" width="17.1640625" style="32" customWidth="1"/>
    <col min="13828" max="13828" width="14.83203125" style="32" customWidth="1"/>
    <col min="13829" max="13829" width="18.5" style="32" bestFit="1" customWidth="1"/>
    <col min="13830" max="13831" width="12.5" style="32" customWidth="1"/>
    <col min="13832" max="14076" width="9.33203125" style="32"/>
    <col min="14077" max="14077" width="6.6640625" style="32" customWidth="1"/>
    <col min="14078" max="14078" width="18.33203125" style="32" customWidth="1"/>
    <col min="14079" max="14079" width="117.5" style="32" customWidth="1"/>
    <col min="14080" max="14080" width="7.83203125" style="32" customWidth="1"/>
    <col min="14081" max="14082" width="14.83203125" style="32" customWidth="1"/>
    <col min="14083" max="14083" width="17.1640625" style="32" customWidth="1"/>
    <col min="14084" max="14084" width="14.83203125" style="32" customWidth="1"/>
    <col min="14085" max="14085" width="18.5" style="32" bestFit="1" customWidth="1"/>
    <col min="14086" max="14087" width="12.5" style="32" customWidth="1"/>
    <col min="14088" max="14332" width="9.33203125" style="32"/>
    <col min="14333" max="14333" width="6.6640625" style="32" customWidth="1"/>
    <col min="14334" max="14334" width="18.33203125" style="32" customWidth="1"/>
    <col min="14335" max="14335" width="117.5" style="32" customWidth="1"/>
    <col min="14336" max="14336" width="7.83203125" style="32" customWidth="1"/>
    <col min="14337" max="14338" width="14.83203125" style="32" customWidth="1"/>
    <col min="14339" max="14339" width="17.1640625" style="32" customWidth="1"/>
    <col min="14340" max="14340" width="14.83203125" style="32" customWidth="1"/>
    <col min="14341" max="14341" width="18.5" style="32" bestFit="1" customWidth="1"/>
    <col min="14342" max="14343" width="12.5" style="32" customWidth="1"/>
    <col min="14344" max="14588" width="9.33203125" style="32"/>
    <col min="14589" max="14589" width="6.6640625" style="32" customWidth="1"/>
    <col min="14590" max="14590" width="18.33203125" style="32" customWidth="1"/>
    <col min="14591" max="14591" width="117.5" style="32" customWidth="1"/>
    <col min="14592" max="14592" width="7.83203125" style="32" customWidth="1"/>
    <col min="14593" max="14594" width="14.83203125" style="32" customWidth="1"/>
    <col min="14595" max="14595" width="17.1640625" style="32" customWidth="1"/>
    <col min="14596" max="14596" width="14.83203125" style="32" customWidth="1"/>
    <col min="14597" max="14597" width="18.5" style="32" bestFit="1" customWidth="1"/>
    <col min="14598" max="14599" width="12.5" style="32" customWidth="1"/>
    <col min="14600" max="14844" width="9.33203125" style="32"/>
    <col min="14845" max="14845" width="6.6640625" style="32" customWidth="1"/>
    <col min="14846" max="14846" width="18.33203125" style="32" customWidth="1"/>
    <col min="14847" max="14847" width="117.5" style="32" customWidth="1"/>
    <col min="14848" max="14848" width="7.83203125" style="32" customWidth="1"/>
    <col min="14849" max="14850" width="14.83203125" style="32" customWidth="1"/>
    <col min="14851" max="14851" width="17.1640625" style="32" customWidth="1"/>
    <col min="14852" max="14852" width="14.83203125" style="32" customWidth="1"/>
    <col min="14853" max="14853" width="18.5" style="32" bestFit="1" customWidth="1"/>
    <col min="14854" max="14855" width="12.5" style="32" customWidth="1"/>
    <col min="14856" max="15100" width="9.33203125" style="32"/>
    <col min="15101" max="15101" width="6.6640625" style="32" customWidth="1"/>
    <col min="15102" max="15102" width="18.33203125" style="32" customWidth="1"/>
    <col min="15103" max="15103" width="117.5" style="32" customWidth="1"/>
    <col min="15104" max="15104" width="7.83203125" style="32" customWidth="1"/>
    <col min="15105" max="15106" width="14.83203125" style="32" customWidth="1"/>
    <col min="15107" max="15107" width="17.1640625" style="32" customWidth="1"/>
    <col min="15108" max="15108" width="14.83203125" style="32" customWidth="1"/>
    <col min="15109" max="15109" width="18.5" style="32" bestFit="1" customWidth="1"/>
    <col min="15110" max="15111" width="12.5" style="32" customWidth="1"/>
    <col min="15112" max="15356" width="9.33203125" style="32"/>
    <col min="15357" max="15357" width="6.6640625" style="32" customWidth="1"/>
    <col min="15358" max="15358" width="18.33203125" style="32" customWidth="1"/>
    <col min="15359" max="15359" width="117.5" style="32" customWidth="1"/>
    <col min="15360" max="15360" width="7.83203125" style="32" customWidth="1"/>
    <col min="15361" max="15362" width="14.83203125" style="32" customWidth="1"/>
    <col min="15363" max="15363" width="17.1640625" style="32" customWidth="1"/>
    <col min="15364" max="15364" width="14.83203125" style="32" customWidth="1"/>
    <col min="15365" max="15365" width="18.5" style="32" bestFit="1" customWidth="1"/>
    <col min="15366" max="15367" width="12.5" style="32" customWidth="1"/>
    <col min="15368" max="15612" width="9.33203125" style="32"/>
    <col min="15613" max="15613" width="6.6640625" style="32" customWidth="1"/>
    <col min="15614" max="15614" width="18.33203125" style="32" customWidth="1"/>
    <col min="15615" max="15615" width="117.5" style="32" customWidth="1"/>
    <col min="15616" max="15616" width="7.83203125" style="32" customWidth="1"/>
    <col min="15617" max="15618" width="14.83203125" style="32" customWidth="1"/>
    <col min="15619" max="15619" width="17.1640625" style="32" customWidth="1"/>
    <col min="15620" max="15620" width="14.83203125" style="32" customWidth="1"/>
    <col min="15621" max="15621" width="18.5" style="32" bestFit="1" customWidth="1"/>
    <col min="15622" max="15623" width="12.5" style="32" customWidth="1"/>
    <col min="15624" max="15868" width="9.33203125" style="32"/>
    <col min="15869" max="15869" width="6.6640625" style="32" customWidth="1"/>
    <col min="15870" max="15870" width="18.33203125" style="32" customWidth="1"/>
    <col min="15871" max="15871" width="117.5" style="32" customWidth="1"/>
    <col min="15872" max="15872" width="7.83203125" style="32" customWidth="1"/>
    <col min="15873" max="15874" width="14.83203125" style="32" customWidth="1"/>
    <col min="15875" max="15875" width="17.1640625" style="32" customWidth="1"/>
    <col min="15876" max="15876" width="14.83203125" style="32" customWidth="1"/>
    <col min="15877" max="15877" width="18.5" style="32" bestFit="1" customWidth="1"/>
    <col min="15878" max="15879" width="12.5" style="32" customWidth="1"/>
    <col min="15880" max="16124" width="9.33203125" style="32"/>
    <col min="16125" max="16125" width="6.6640625" style="32" customWidth="1"/>
    <col min="16126" max="16126" width="18.33203125" style="32" customWidth="1"/>
    <col min="16127" max="16127" width="117.5" style="32" customWidth="1"/>
    <col min="16128" max="16128" width="7.83203125" style="32" customWidth="1"/>
    <col min="16129" max="16130" width="14.83203125" style="32" customWidth="1"/>
    <col min="16131" max="16131" width="17.1640625" style="32" customWidth="1"/>
    <col min="16132" max="16132" width="14.83203125" style="32" customWidth="1"/>
    <col min="16133" max="16133" width="18.5" style="32" bestFit="1" customWidth="1"/>
    <col min="16134" max="16135" width="12.5" style="32" customWidth="1"/>
    <col min="16136" max="16384" width="9.33203125" style="32"/>
  </cols>
  <sheetData>
    <row r="1" spans="1:20">
      <c r="A1" s="127" t="s">
        <v>415</v>
      </c>
      <c r="B1" s="128"/>
      <c r="C1" s="129"/>
      <c r="D1" s="130"/>
      <c r="E1" s="131"/>
      <c r="F1" s="132"/>
      <c r="G1" s="132"/>
      <c r="H1" s="132"/>
      <c r="I1" s="132"/>
      <c r="J1" s="131"/>
      <c r="K1" s="131"/>
    </row>
    <row r="2" spans="1:20">
      <c r="A2" s="127" t="s">
        <v>676</v>
      </c>
      <c r="B2" s="128"/>
      <c r="C2" s="129"/>
      <c r="D2" s="130"/>
      <c r="E2" s="131"/>
      <c r="F2" s="132"/>
      <c r="G2" s="132"/>
      <c r="H2" s="132"/>
      <c r="I2" s="132"/>
      <c r="J2" s="131"/>
      <c r="K2" s="131"/>
    </row>
    <row r="3" spans="1:20">
      <c r="A3" s="129" t="s">
        <v>677</v>
      </c>
      <c r="B3" s="128"/>
      <c r="C3" s="129"/>
      <c r="D3" s="130"/>
      <c r="E3" s="131"/>
      <c r="F3" s="132"/>
      <c r="G3" s="132"/>
      <c r="H3" s="132"/>
      <c r="I3" s="132"/>
      <c r="J3" s="131"/>
      <c r="K3" s="131"/>
    </row>
    <row r="4" spans="1:20">
      <c r="A4" s="129" t="s">
        <v>416</v>
      </c>
      <c r="B4" s="128"/>
      <c r="C4" s="133"/>
      <c r="D4" s="130"/>
      <c r="E4" s="131"/>
      <c r="F4" s="132"/>
      <c r="G4" s="132"/>
      <c r="H4" s="132"/>
      <c r="I4" s="132"/>
      <c r="J4" s="131"/>
      <c r="K4" s="131"/>
    </row>
    <row r="5" spans="1:20">
      <c r="A5" s="33" t="s">
        <v>417</v>
      </c>
      <c r="B5" s="33" t="s">
        <v>168</v>
      </c>
      <c r="C5" s="160" t="s">
        <v>418</v>
      </c>
      <c r="D5" s="35" t="s">
        <v>419</v>
      </c>
      <c r="E5" s="34" t="s">
        <v>420</v>
      </c>
      <c r="F5" s="34"/>
      <c r="G5" s="36" t="s">
        <v>421</v>
      </c>
      <c r="H5" s="36" t="s">
        <v>422</v>
      </c>
      <c r="I5" s="36" t="s">
        <v>423</v>
      </c>
      <c r="J5" s="34" t="s">
        <v>424</v>
      </c>
      <c r="K5" s="34" t="s">
        <v>425</v>
      </c>
    </row>
    <row r="6" spans="1:20">
      <c r="A6" s="37">
        <v>1</v>
      </c>
      <c r="B6" s="37"/>
      <c r="C6" s="38" t="s">
        <v>426</v>
      </c>
      <c r="D6" s="39"/>
      <c r="E6" s="40"/>
      <c r="F6" s="40"/>
      <c r="G6" s="41">
        <f>G7+G90+G158+G188+G209</f>
        <v>1300647.5725</v>
      </c>
      <c r="H6" s="41"/>
      <c r="I6" s="41">
        <f>I7+I90+I158+I188+I209-0.02</f>
        <v>1602605.3599999999</v>
      </c>
      <c r="J6" s="42">
        <v>1.292</v>
      </c>
      <c r="K6" s="42">
        <v>1.1930000000000001</v>
      </c>
      <c r="L6" s="157">
        <f>I6-'Orçamento UTR II'!I6</f>
        <v>780.7353033486288</v>
      </c>
      <c r="M6" s="32">
        <v>1602605.38</v>
      </c>
      <c r="N6" s="48">
        <f>I6-M6</f>
        <v>-2.0000000018626451E-2</v>
      </c>
    </row>
    <row r="7" spans="1:20">
      <c r="A7" s="37">
        <v>2</v>
      </c>
      <c r="B7" s="37"/>
      <c r="C7" s="38" t="s">
        <v>427</v>
      </c>
      <c r="D7" s="39"/>
      <c r="E7" s="40"/>
      <c r="F7" s="40"/>
      <c r="G7" s="41">
        <f>G8</f>
        <v>456260.07000000007</v>
      </c>
      <c r="H7" s="41"/>
      <c r="I7" s="41">
        <f>I8</f>
        <v>570796.39</v>
      </c>
      <c r="J7" s="40"/>
      <c r="K7" s="40"/>
    </row>
    <row r="8" spans="1:20">
      <c r="A8" s="43">
        <v>3</v>
      </c>
      <c r="B8" s="43"/>
      <c r="C8" s="44" t="s">
        <v>428</v>
      </c>
      <c r="D8" s="45"/>
      <c r="E8" s="46"/>
      <c r="F8" s="40"/>
      <c r="G8" s="47">
        <f>G9+G46+G86</f>
        <v>456260.07000000007</v>
      </c>
      <c r="H8" s="47"/>
      <c r="I8" s="47">
        <f>I9+I46+I86</f>
        <v>570796.39</v>
      </c>
      <c r="J8" s="46"/>
      <c r="K8" s="46"/>
      <c r="L8" s="157"/>
    </row>
    <row r="9" spans="1:20">
      <c r="A9" s="49">
        <v>4</v>
      </c>
      <c r="B9" s="49"/>
      <c r="C9" s="50" t="s">
        <v>429</v>
      </c>
      <c r="D9" s="51"/>
      <c r="E9" s="52"/>
      <c r="F9" s="52"/>
      <c r="G9" s="53">
        <f>G10+G12+G14+G22+G30+G32+G39+G44</f>
        <v>266261.56000000006</v>
      </c>
      <c r="H9" s="53"/>
      <c r="I9" s="53">
        <f>I10+I12+I14+I22+I30+I32+I39+I44</f>
        <v>344128.29</v>
      </c>
      <c r="J9" s="52"/>
      <c r="K9" s="52"/>
      <c r="L9" s="157">
        <f>I9-'Orçamento UTR II'!I9</f>
        <v>34.380535746575333</v>
      </c>
    </row>
    <row r="10" spans="1:20" s="141" customFormat="1" ht="12.75" customHeight="1">
      <c r="A10" s="134">
        <v>5</v>
      </c>
      <c r="B10" s="134"/>
      <c r="C10" s="135" t="s">
        <v>552</v>
      </c>
      <c r="D10" s="136"/>
      <c r="E10" s="137"/>
      <c r="F10" s="138"/>
      <c r="G10" s="58">
        <f>SUM(G11)</f>
        <v>19261.440000000002</v>
      </c>
      <c r="H10" s="58"/>
      <c r="I10" s="58">
        <f>SUM(I11)</f>
        <v>24885.78</v>
      </c>
      <c r="J10" s="139"/>
      <c r="K10" s="140"/>
      <c r="L10" s="158"/>
      <c r="M10" s="142"/>
      <c r="N10" s="142"/>
      <c r="O10" s="142"/>
      <c r="P10" s="142"/>
      <c r="Q10" s="142"/>
      <c r="R10" s="142"/>
      <c r="S10" s="142"/>
      <c r="T10" s="142"/>
    </row>
    <row r="11" spans="1:20" s="141" customFormat="1" ht="12.75" customHeight="1">
      <c r="A11" s="143">
        <v>6</v>
      </c>
      <c r="B11" s="143" t="s">
        <v>199</v>
      </c>
      <c r="C11" s="144" t="s">
        <v>679</v>
      </c>
      <c r="D11" s="145" t="s">
        <v>175</v>
      </c>
      <c r="E11" s="146">
        <v>1</v>
      </c>
      <c r="F11" s="156">
        <v>19261.440000000002</v>
      </c>
      <c r="G11" s="71">
        <v>19261.440000000002</v>
      </c>
      <c r="H11" s="71">
        <v>24885.78</v>
      </c>
      <c r="I11" s="71">
        <v>24885.78</v>
      </c>
      <c r="J11" s="69">
        <v>1.292</v>
      </c>
      <c r="K11" s="148"/>
      <c r="L11" s="159"/>
      <c r="M11" s="142"/>
      <c r="N11" s="142"/>
      <c r="O11" s="142"/>
      <c r="Q11" s="142"/>
      <c r="R11" s="142"/>
      <c r="S11" s="142"/>
    </row>
    <row r="12" spans="1:20">
      <c r="A12" s="54">
        <v>7</v>
      </c>
      <c r="B12" s="54"/>
      <c r="C12" s="55" t="s">
        <v>430</v>
      </c>
      <c r="D12" s="56"/>
      <c r="E12" s="57"/>
      <c r="F12" s="57"/>
      <c r="G12" s="58">
        <f>SUM(G13)</f>
        <v>657.5</v>
      </c>
      <c r="H12" s="58"/>
      <c r="I12" s="58">
        <f>SUM(I13)</f>
        <v>933.75</v>
      </c>
      <c r="J12" s="57"/>
      <c r="K12" s="57"/>
      <c r="L12" s="157">
        <f>I12-'Orçamento UTR II'!I12</f>
        <v>0.27999999999997272</v>
      </c>
    </row>
    <row r="13" spans="1:20">
      <c r="A13" s="59">
        <v>8</v>
      </c>
      <c r="B13" s="59">
        <v>65000017</v>
      </c>
      <c r="C13" s="60" t="s">
        <v>431</v>
      </c>
      <c r="D13" s="61" t="s">
        <v>221</v>
      </c>
      <c r="E13" s="62">
        <v>125</v>
      </c>
      <c r="F13" s="63">
        <v>5.26</v>
      </c>
      <c r="G13" s="64">
        <v>657.5</v>
      </c>
      <c r="H13" s="64">
        <v>7.47</v>
      </c>
      <c r="I13" s="64">
        <f>E13*H13</f>
        <v>933.75</v>
      </c>
      <c r="J13" s="62">
        <v>1.292</v>
      </c>
      <c r="K13" s="62"/>
      <c r="L13" s="159"/>
    </row>
    <row r="14" spans="1:20">
      <c r="A14" s="54">
        <v>9</v>
      </c>
      <c r="B14" s="54"/>
      <c r="C14" s="55" t="s">
        <v>432</v>
      </c>
      <c r="D14" s="56"/>
      <c r="E14" s="57"/>
      <c r="F14" s="56"/>
      <c r="G14" s="58">
        <f>SUM(G15:G21)</f>
        <v>21071.57</v>
      </c>
      <c r="H14" s="58"/>
      <c r="I14" s="58">
        <f>SUM(I15:I21)</f>
        <v>27224.519999999997</v>
      </c>
      <c r="J14" s="57"/>
      <c r="K14" s="57"/>
      <c r="L14" s="157">
        <f>I14-'Orçamento UTR II'!I14</f>
        <v>5.7615746663941536E-2</v>
      </c>
    </row>
    <row r="15" spans="1:20">
      <c r="A15" s="65">
        <v>10</v>
      </c>
      <c r="B15" s="66" t="s">
        <v>433</v>
      </c>
      <c r="C15" s="67" t="s">
        <v>24</v>
      </c>
      <c r="D15" s="68" t="s">
        <v>221</v>
      </c>
      <c r="E15" s="69">
        <v>0.55000000000000004</v>
      </c>
      <c r="F15" s="70">
        <v>558.19000000000005</v>
      </c>
      <c r="G15" s="71">
        <v>307</v>
      </c>
      <c r="H15" s="71">
        <v>721.18</v>
      </c>
      <c r="I15" s="71">
        <v>396.65</v>
      </c>
      <c r="J15" s="69">
        <v>1.292</v>
      </c>
      <c r="K15" s="69"/>
      <c r="L15" s="159"/>
    </row>
    <row r="16" spans="1:20" ht="24">
      <c r="A16" s="65">
        <v>11</v>
      </c>
      <c r="B16" s="66" t="s">
        <v>434</v>
      </c>
      <c r="C16" s="72" t="s">
        <v>435</v>
      </c>
      <c r="D16" s="68" t="s">
        <v>221</v>
      </c>
      <c r="E16" s="69">
        <v>0.72</v>
      </c>
      <c r="F16" s="70">
        <v>558.19000000000005</v>
      </c>
      <c r="G16" s="71">
        <v>401.89</v>
      </c>
      <c r="H16" s="71">
        <v>721.18</v>
      </c>
      <c r="I16" s="71">
        <v>519.25</v>
      </c>
      <c r="J16" s="69">
        <v>1.292</v>
      </c>
      <c r="K16" s="69"/>
      <c r="L16" s="159"/>
    </row>
    <row r="17" spans="1:12" s="80" customFormat="1">
      <c r="A17" s="73">
        <v>12</v>
      </c>
      <c r="B17" s="74" t="s">
        <v>436</v>
      </c>
      <c r="C17" s="75" t="s">
        <v>437</v>
      </c>
      <c r="D17" s="76" t="s">
        <v>28</v>
      </c>
      <c r="E17" s="77">
        <v>4.5999999999999996</v>
      </c>
      <c r="F17" s="78">
        <v>219.45</v>
      </c>
      <c r="G17" s="79">
        <v>1009.47</v>
      </c>
      <c r="H17" s="79">
        <v>283.52999999999997</v>
      </c>
      <c r="I17" s="79">
        <v>1304.24</v>
      </c>
      <c r="J17" s="77">
        <v>1.292</v>
      </c>
      <c r="K17" s="77"/>
      <c r="L17" s="159"/>
    </row>
    <row r="18" spans="1:12" s="80" customFormat="1" ht="36">
      <c r="A18" s="73">
        <v>13</v>
      </c>
      <c r="B18" s="74">
        <v>99839</v>
      </c>
      <c r="C18" s="75" t="s">
        <v>438</v>
      </c>
      <c r="D18" s="76" t="s">
        <v>28</v>
      </c>
      <c r="E18" s="77">
        <v>34.5</v>
      </c>
      <c r="F18" s="78">
        <v>482.6</v>
      </c>
      <c r="G18" s="79">
        <v>16649.7</v>
      </c>
      <c r="H18" s="79">
        <v>623.52</v>
      </c>
      <c r="I18" s="79">
        <v>21511.439999999999</v>
      </c>
      <c r="J18" s="77">
        <v>1.292</v>
      </c>
      <c r="K18" s="77"/>
      <c r="L18" s="159"/>
    </row>
    <row r="19" spans="1:12">
      <c r="A19" s="59">
        <v>14</v>
      </c>
      <c r="B19" s="59">
        <v>65000118</v>
      </c>
      <c r="C19" s="60" t="s">
        <v>439</v>
      </c>
      <c r="D19" s="61" t="s">
        <v>221</v>
      </c>
      <c r="E19" s="62">
        <v>3.5</v>
      </c>
      <c r="F19" s="63">
        <v>374.87</v>
      </c>
      <c r="G19" s="64">
        <v>1312.05</v>
      </c>
      <c r="H19" s="64">
        <v>484.33</v>
      </c>
      <c r="I19" s="64">
        <v>1695.16</v>
      </c>
      <c r="J19" s="62">
        <v>1.292</v>
      </c>
      <c r="K19" s="62"/>
      <c r="L19" s="159"/>
    </row>
    <row r="20" spans="1:12" s="80" customFormat="1">
      <c r="A20" s="73">
        <v>15</v>
      </c>
      <c r="B20" s="73" t="s">
        <v>440</v>
      </c>
      <c r="C20" s="75" t="s">
        <v>441</v>
      </c>
      <c r="D20" s="76" t="s">
        <v>442</v>
      </c>
      <c r="E20" s="77">
        <v>1</v>
      </c>
      <c r="F20" s="78">
        <v>173.98</v>
      </c>
      <c r="G20" s="79">
        <v>173.98</v>
      </c>
      <c r="H20" s="79">
        <v>224.78</v>
      </c>
      <c r="I20" s="79">
        <v>224.78</v>
      </c>
      <c r="J20" s="77">
        <v>1.292</v>
      </c>
      <c r="K20" s="77"/>
      <c r="L20" s="159"/>
    </row>
    <row r="21" spans="1:12" s="80" customFormat="1" ht="24">
      <c r="A21" s="73">
        <v>16</v>
      </c>
      <c r="B21" s="74">
        <v>100726</v>
      </c>
      <c r="C21" s="75" t="s">
        <v>443</v>
      </c>
      <c r="D21" s="76" t="s">
        <v>221</v>
      </c>
      <c r="E21" s="77">
        <v>44</v>
      </c>
      <c r="F21" s="78">
        <v>27.67</v>
      </c>
      <c r="G21" s="79">
        <v>1217.48</v>
      </c>
      <c r="H21" s="79">
        <v>35.75</v>
      </c>
      <c r="I21" s="79">
        <v>1573</v>
      </c>
      <c r="J21" s="77">
        <v>1.292</v>
      </c>
      <c r="K21" s="77"/>
      <c r="L21" s="159"/>
    </row>
    <row r="22" spans="1:12">
      <c r="A22" s="54">
        <v>17</v>
      </c>
      <c r="B22" s="54"/>
      <c r="C22" s="55" t="s">
        <v>444</v>
      </c>
      <c r="D22" s="56"/>
      <c r="E22" s="57"/>
      <c r="F22" s="57"/>
      <c r="G22" s="58">
        <f>SUM(G23:G29)</f>
        <v>12208.770000000002</v>
      </c>
      <c r="H22" s="58"/>
      <c r="I22" s="58">
        <f>SUM(I23:I29)</f>
        <v>15773.25</v>
      </c>
      <c r="J22" s="57"/>
      <c r="K22" s="57"/>
      <c r="L22" s="157">
        <f>I22-'Orçamento UTR II'!I22</f>
        <v>-0.48084000000199012</v>
      </c>
    </row>
    <row r="23" spans="1:12">
      <c r="A23" s="59">
        <v>18</v>
      </c>
      <c r="B23" s="59">
        <v>65000151</v>
      </c>
      <c r="C23" s="60" t="s">
        <v>445</v>
      </c>
      <c r="D23" s="61" t="s">
        <v>17</v>
      </c>
      <c r="E23" s="62">
        <v>402</v>
      </c>
      <c r="F23" s="63">
        <v>10.52</v>
      </c>
      <c r="G23" s="64">
        <v>4229.04</v>
      </c>
      <c r="H23" s="64">
        <v>13.59</v>
      </c>
      <c r="I23" s="64">
        <v>5463.18</v>
      </c>
      <c r="J23" s="62">
        <v>1.292</v>
      </c>
      <c r="K23" s="62"/>
      <c r="L23" s="159"/>
    </row>
    <row r="24" spans="1:12">
      <c r="A24" s="59">
        <v>19</v>
      </c>
      <c r="B24" s="59">
        <v>65000173</v>
      </c>
      <c r="C24" s="60" t="s">
        <v>446</v>
      </c>
      <c r="D24" s="61" t="s">
        <v>17</v>
      </c>
      <c r="E24" s="62">
        <v>120</v>
      </c>
      <c r="F24" s="63">
        <v>23.36</v>
      </c>
      <c r="G24" s="64">
        <v>2803.2</v>
      </c>
      <c r="H24" s="64">
        <v>30.18</v>
      </c>
      <c r="I24" s="64">
        <v>3621.6</v>
      </c>
      <c r="J24" s="62">
        <v>1.292</v>
      </c>
      <c r="K24" s="62"/>
      <c r="L24" s="159"/>
    </row>
    <row r="25" spans="1:12">
      <c r="A25" s="59">
        <v>20</v>
      </c>
      <c r="B25" s="59">
        <v>65000181</v>
      </c>
      <c r="C25" s="60" t="s">
        <v>447</v>
      </c>
      <c r="D25" s="61" t="s">
        <v>17</v>
      </c>
      <c r="E25" s="62">
        <v>339</v>
      </c>
      <c r="F25" s="63">
        <v>2.4</v>
      </c>
      <c r="G25" s="64">
        <v>813.6</v>
      </c>
      <c r="H25" s="64">
        <v>3.1</v>
      </c>
      <c r="I25" s="64">
        <v>1050.9000000000001</v>
      </c>
      <c r="J25" s="62">
        <v>1.292</v>
      </c>
      <c r="K25" s="62"/>
      <c r="L25" s="159"/>
    </row>
    <row r="26" spans="1:12">
      <c r="A26" s="59">
        <v>21</v>
      </c>
      <c r="B26" s="59">
        <v>65002545</v>
      </c>
      <c r="C26" s="60" t="s">
        <v>448</v>
      </c>
      <c r="D26" s="61" t="s">
        <v>17</v>
      </c>
      <c r="E26" s="62">
        <v>339</v>
      </c>
      <c r="F26" s="63">
        <v>4.53</v>
      </c>
      <c r="G26" s="64">
        <v>1535.67</v>
      </c>
      <c r="H26" s="64">
        <v>5.85</v>
      </c>
      <c r="I26" s="64">
        <v>1983.15</v>
      </c>
      <c r="J26" s="62">
        <v>1.292</v>
      </c>
      <c r="K26" s="62"/>
      <c r="L26" s="159"/>
    </row>
    <row r="27" spans="1:12">
      <c r="A27" s="59">
        <v>22</v>
      </c>
      <c r="B27" s="59">
        <v>65002546</v>
      </c>
      <c r="C27" s="60" t="s">
        <v>449</v>
      </c>
      <c r="D27" s="61" t="s">
        <v>450</v>
      </c>
      <c r="E27" s="62">
        <v>678</v>
      </c>
      <c r="F27" s="63">
        <v>2.2599999999999998</v>
      </c>
      <c r="G27" s="64">
        <v>1532.2799999999997</v>
      </c>
      <c r="H27" s="64">
        <v>2.92</v>
      </c>
      <c r="I27" s="64">
        <v>1979.76</v>
      </c>
      <c r="J27" s="62">
        <v>1.292</v>
      </c>
      <c r="K27" s="62"/>
      <c r="L27" s="159"/>
    </row>
    <row r="28" spans="1:12">
      <c r="A28" s="59">
        <v>23</v>
      </c>
      <c r="B28" s="59">
        <v>65000182</v>
      </c>
      <c r="C28" s="60" t="s">
        <v>451</v>
      </c>
      <c r="D28" s="61" t="s">
        <v>17</v>
      </c>
      <c r="E28" s="62">
        <v>339</v>
      </c>
      <c r="F28" s="63">
        <v>0.61</v>
      </c>
      <c r="G28" s="64">
        <v>206.79</v>
      </c>
      <c r="H28" s="64">
        <v>0.79</v>
      </c>
      <c r="I28" s="64">
        <v>267.81</v>
      </c>
      <c r="J28" s="62">
        <v>1.292</v>
      </c>
      <c r="K28" s="62"/>
      <c r="L28" s="159"/>
    </row>
    <row r="29" spans="1:12">
      <c r="A29" s="59">
        <v>24</v>
      </c>
      <c r="B29" s="59">
        <v>65000176</v>
      </c>
      <c r="C29" s="60" t="s">
        <v>452</v>
      </c>
      <c r="D29" s="61" t="s">
        <v>17</v>
      </c>
      <c r="E29" s="62">
        <v>339</v>
      </c>
      <c r="F29" s="63">
        <v>3.21</v>
      </c>
      <c r="G29" s="64">
        <v>1088.19</v>
      </c>
      <c r="H29" s="64">
        <v>4.1500000000000004</v>
      </c>
      <c r="I29" s="64">
        <v>1406.85</v>
      </c>
      <c r="J29" s="62">
        <v>1.292</v>
      </c>
      <c r="K29" s="62"/>
      <c r="L29" s="159"/>
    </row>
    <row r="30" spans="1:12">
      <c r="A30" s="54">
        <v>25</v>
      </c>
      <c r="B30" s="54"/>
      <c r="C30" s="55" t="s">
        <v>453</v>
      </c>
      <c r="D30" s="56"/>
      <c r="E30" s="57"/>
      <c r="F30" s="57"/>
      <c r="G30" s="58">
        <f>SUM(G31:G31)</f>
        <v>1499.24</v>
      </c>
      <c r="H30" s="58"/>
      <c r="I30" s="58">
        <f>SUM(I31:I31)</f>
        <v>1936.95</v>
      </c>
      <c r="J30" s="57"/>
      <c r="K30" s="57"/>
      <c r="L30" s="157">
        <f>I30-'Orçamento UTR II'!I30</f>
        <v>-6.8080000000009022E-2</v>
      </c>
    </row>
    <row r="31" spans="1:12">
      <c r="A31" s="59">
        <v>26</v>
      </c>
      <c r="B31" s="59">
        <v>65000237</v>
      </c>
      <c r="C31" s="81" t="s">
        <v>454</v>
      </c>
      <c r="D31" s="61" t="s">
        <v>17</v>
      </c>
      <c r="E31" s="62">
        <v>37</v>
      </c>
      <c r="F31" s="63">
        <v>40.520000000000003</v>
      </c>
      <c r="G31" s="64">
        <v>1499.24</v>
      </c>
      <c r="H31" s="64">
        <v>52.35</v>
      </c>
      <c r="I31" s="64">
        <v>1936.95</v>
      </c>
      <c r="J31" s="62">
        <v>1.292</v>
      </c>
      <c r="K31" s="62"/>
      <c r="L31" s="159"/>
    </row>
    <row r="32" spans="1:12">
      <c r="A32" s="54">
        <v>27</v>
      </c>
      <c r="B32" s="54"/>
      <c r="C32" s="55" t="s">
        <v>455</v>
      </c>
      <c r="D32" s="56"/>
      <c r="E32" s="57"/>
      <c r="F32" s="57"/>
      <c r="G32" s="58">
        <f>SUM(G33:G38)</f>
        <v>201375.03000000003</v>
      </c>
      <c r="H32" s="58"/>
      <c r="I32" s="58">
        <f>SUM(I33:I38)</f>
        <v>260202.46</v>
      </c>
      <c r="J32" s="57"/>
      <c r="K32" s="57"/>
      <c r="L32" s="157">
        <f>I32-'Orçamento UTR II'!I32</f>
        <v>25.921239999966929</v>
      </c>
    </row>
    <row r="33" spans="1:12" ht="24">
      <c r="A33" s="59">
        <v>28</v>
      </c>
      <c r="B33" s="59">
        <v>65003744</v>
      </c>
      <c r="C33" s="81" t="s">
        <v>456</v>
      </c>
      <c r="D33" s="61" t="s">
        <v>17</v>
      </c>
      <c r="E33" s="62">
        <v>4</v>
      </c>
      <c r="F33" s="63">
        <v>805.2</v>
      </c>
      <c r="G33" s="64">
        <v>3220.8</v>
      </c>
      <c r="H33" s="64">
        <v>1040.32</v>
      </c>
      <c r="I33" s="64">
        <v>4161.28</v>
      </c>
      <c r="J33" s="62">
        <v>1.292</v>
      </c>
      <c r="K33" s="62"/>
      <c r="L33" s="159"/>
    </row>
    <row r="34" spans="1:12">
      <c r="A34" s="59">
        <v>29</v>
      </c>
      <c r="B34" s="59">
        <v>65000241</v>
      </c>
      <c r="C34" s="60" t="s">
        <v>457</v>
      </c>
      <c r="D34" s="61" t="s">
        <v>221</v>
      </c>
      <c r="E34" s="62">
        <v>455</v>
      </c>
      <c r="F34" s="63">
        <v>91</v>
      </c>
      <c r="G34" s="64">
        <v>41405</v>
      </c>
      <c r="H34" s="64">
        <v>117.57</v>
      </c>
      <c r="I34" s="64">
        <v>53494.35</v>
      </c>
      <c r="J34" s="62">
        <v>1.292</v>
      </c>
      <c r="K34" s="62"/>
      <c r="L34" s="159"/>
    </row>
    <row r="35" spans="1:12">
      <c r="A35" s="59">
        <v>30</v>
      </c>
      <c r="B35" s="59">
        <v>65003743</v>
      </c>
      <c r="C35" s="60" t="s">
        <v>458</v>
      </c>
      <c r="D35" s="61" t="s">
        <v>221</v>
      </c>
      <c r="E35" s="62">
        <v>455</v>
      </c>
      <c r="F35" s="63">
        <v>27.05</v>
      </c>
      <c r="G35" s="64">
        <v>12307.75</v>
      </c>
      <c r="H35" s="64">
        <v>34.950000000000003</v>
      </c>
      <c r="I35" s="64">
        <v>15902.25</v>
      </c>
      <c r="J35" s="62">
        <v>1.292</v>
      </c>
      <c r="K35" s="62"/>
      <c r="L35" s="159"/>
    </row>
    <row r="36" spans="1:12">
      <c r="A36" s="59">
        <v>31</v>
      </c>
      <c r="B36" s="59">
        <v>65000276</v>
      </c>
      <c r="C36" s="60" t="s">
        <v>459</v>
      </c>
      <c r="D36" s="61" t="s">
        <v>460</v>
      </c>
      <c r="E36" s="62">
        <v>6397</v>
      </c>
      <c r="F36" s="63">
        <v>13.24</v>
      </c>
      <c r="G36" s="64">
        <v>84696.28</v>
      </c>
      <c r="H36" s="64">
        <v>17.11</v>
      </c>
      <c r="I36" s="64">
        <v>109452.67</v>
      </c>
      <c r="J36" s="62">
        <v>1.292</v>
      </c>
      <c r="K36" s="62"/>
      <c r="L36" s="159"/>
    </row>
    <row r="37" spans="1:12">
      <c r="A37" s="59">
        <v>32</v>
      </c>
      <c r="B37" s="59">
        <v>65000277</v>
      </c>
      <c r="C37" s="60" t="s">
        <v>525</v>
      </c>
      <c r="D37" s="61" t="s">
        <v>460</v>
      </c>
      <c r="E37" s="62">
        <v>337</v>
      </c>
      <c r="F37" s="63">
        <v>13.24</v>
      </c>
      <c r="G37" s="64">
        <v>4461.88</v>
      </c>
      <c r="H37" s="64">
        <v>17.11</v>
      </c>
      <c r="I37" s="64">
        <v>5766.07</v>
      </c>
      <c r="J37" s="62">
        <v>1.292</v>
      </c>
      <c r="K37" s="62"/>
      <c r="L37" s="159"/>
    </row>
    <row r="38" spans="1:12">
      <c r="A38" s="59">
        <v>33</v>
      </c>
      <c r="B38" s="59">
        <v>65003653</v>
      </c>
      <c r="C38" s="60" t="s">
        <v>461</v>
      </c>
      <c r="D38" s="61" t="s">
        <v>17</v>
      </c>
      <c r="E38" s="62">
        <v>68</v>
      </c>
      <c r="F38" s="63">
        <v>812.99</v>
      </c>
      <c r="G38" s="64">
        <v>55283.32</v>
      </c>
      <c r="H38" s="64">
        <v>1050.3800000000001</v>
      </c>
      <c r="I38" s="64">
        <v>71425.84</v>
      </c>
      <c r="J38" s="62">
        <v>1.292</v>
      </c>
      <c r="K38" s="62"/>
      <c r="L38" s="159"/>
    </row>
    <row r="39" spans="1:12">
      <c r="A39" s="54">
        <v>34</v>
      </c>
      <c r="B39" s="54"/>
      <c r="C39" s="55" t="s">
        <v>462</v>
      </c>
      <c r="D39" s="56"/>
      <c r="E39" s="57"/>
      <c r="F39" s="57"/>
      <c r="G39" s="58">
        <f>SUM(G40:G43)</f>
        <v>9916.5</v>
      </c>
      <c r="H39" s="58"/>
      <c r="I39" s="58">
        <f>SUM(I40:I43)</f>
        <v>12820.74</v>
      </c>
      <c r="J39" s="57"/>
      <c r="K39" s="57"/>
      <c r="L39" s="157">
        <f>I39-'Orçamento UTR II'!I39</f>
        <v>8.6219999999993888</v>
      </c>
    </row>
    <row r="40" spans="1:12">
      <c r="A40" s="65">
        <v>35</v>
      </c>
      <c r="B40" s="66" t="s">
        <v>463</v>
      </c>
      <c r="C40" s="67" t="s">
        <v>200</v>
      </c>
      <c r="D40" s="68" t="s">
        <v>442</v>
      </c>
      <c r="E40" s="69">
        <v>1</v>
      </c>
      <c r="F40" s="70">
        <v>126.63999999999999</v>
      </c>
      <c r="G40" s="71">
        <v>126.63999999999999</v>
      </c>
      <c r="H40" s="71">
        <v>163.62</v>
      </c>
      <c r="I40" s="71">
        <v>163.62</v>
      </c>
      <c r="J40" s="69">
        <v>1.292</v>
      </c>
      <c r="K40" s="69"/>
      <c r="L40" s="159"/>
    </row>
    <row r="41" spans="1:12" ht="24">
      <c r="A41" s="65">
        <v>36</v>
      </c>
      <c r="B41" s="66" t="s">
        <v>464</v>
      </c>
      <c r="C41" s="72" t="s">
        <v>465</v>
      </c>
      <c r="D41" s="68" t="s">
        <v>442</v>
      </c>
      <c r="E41" s="69">
        <v>2</v>
      </c>
      <c r="F41" s="70">
        <v>266.24</v>
      </c>
      <c r="G41" s="71">
        <v>532.48</v>
      </c>
      <c r="H41" s="71">
        <v>343.98</v>
      </c>
      <c r="I41" s="71">
        <v>687.96</v>
      </c>
      <c r="J41" s="69">
        <v>1.292</v>
      </c>
      <c r="K41" s="69"/>
      <c r="L41" s="159"/>
    </row>
    <row r="42" spans="1:12">
      <c r="A42" s="65">
        <v>37</v>
      </c>
      <c r="B42" s="66" t="s">
        <v>463</v>
      </c>
      <c r="C42" s="67" t="s">
        <v>162</v>
      </c>
      <c r="D42" s="68" t="s">
        <v>442</v>
      </c>
      <c r="E42" s="69">
        <v>1</v>
      </c>
      <c r="F42" s="70">
        <v>191</v>
      </c>
      <c r="G42" s="71">
        <v>191</v>
      </c>
      <c r="H42" s="71">
        <v>246.77</v>
      </c>
      <c r="I42" s="71">
        <v>246.77</v>
      </c>
      <c r="J42" s="69">
        <v>1.292</v>
      </c>
      <c r="K42" s="69"/>
      <c r="L42" s="159"/>
    </row>
    <row r="43" spans="1:12">
      <c r="A43" s="59">
        <v>38</v>
      </c>
      <c r="B43" s="59">
        <v>65000403</v>
      </c>
      <c r="C43" s="60" t="s">
        <v>466</v>
      </c>
      <c r="D43" s="61" t="s">
        <v>460</v>
      </c>
      <c r="E43" s="62">
        <v>1997</v>
      </c>
      <c r="F43" s="63">
        <v>4.54</v>
      </c>
      <c r="G43" s="64">
        <v>9066.3799999999992</v>
      </c>
      <c r="H43" s="64">
        <v>5.87</v>
      </c>
      <c r="I43" s="64">
        <v>11722.39</v>
      </c>
      <c r="J43" s="62">
        <v>1.292</v>
      </c>
      <c r="K43" s="62"/>
      <c r="L43" s="159"/>
    </row>
    <row r="44" spans="1:12">
      <c r="A44" s="54">
        <v>39</v>
      </c>
      <c r="B44" s="54"/>
      <c r="C44" s="55" t="s">
        <v>467</v>
      </c>
      <c r="D44" s="56"/>
      <c r="E44" s="57"/>
      <c r="F44" s="57"/>
      <c r="G44" s="58">
        <f>G45</f>
        <v>271.51</v>
      </c>
      <c r="H44" s="58"/>
      <c r="I44" s="58">
        <f>I45</f>
        <v>350.84</v>
      </c>
      <c r="J44" s="57"/>
      <c r="K44" s="57"/>
      <c r="L44" s="157">
        <f>I44-'Orçamento UTR II'!I44</f>
        <v>4.9080000000003565E-2</v>
      </c>
    </row>
    <row r="45" spans="1:12">
      <c r="A45" s="59">
        <v>40</v>
      </c>
      <c r="B45" s="59">
        <v>65001126</v>
      </c>
      <c r="C45" s="81" t="s">
        <v>468</v>
      </c>
      <c r="D45" s="61" t="s">
        <v>221</v>
      </c>
      <c r="E45" s="62">
        <v>9.5</v>
      </c>
      <c r="F45" s="63">
        <v>28.58</v>
      </c>
      <c r="G45" s="64">
        <v>271.51</v>
      </c>
      <c r="H45" s="64">
        <v>36.93</v>
      </c>
      <c r="I45" s="64">
        <v>350.84</v>
      </c>
      <c r="J45" s="62">
        <v>1.292</v>
      </c>
      <c r="K45" s="62"/>
      <c r="L45" s="159"/>
    </row>
    <row r="46" spans="1:12">
      <c r="A46" s="49">
        <v>41</v>
      </c>
      <c r="B46" s="49"/>
      <c r="C46" s="50" t="s">
        <v>469</v>
      </c>
      <c r="D46" s="51"/>
      <c r="E46" s="52"/>
      <c r="F46" s="52"/>
      <c r="G46" s="53">
        <f>G47</f>
        <v>142406.18</v>
      </c>
      <c r="H46" s="53"/>
      <c r="I46" s="53">
        <f>I47</f>
        <v>169890.45</v>
      </c>
      <c r="J46" s="52"/>
      <c r="K46" s="52"/>
      <c r="L46" s="157">
        <f>I46-'Orçamento UTR II'!I46</f>
        <v>-0.11535476188873872</v>
      </c>
    </row>
    <row r="47" spans="1:12">
      <c r="A47" s="54">
        <v>42</v>
      </c>
      <c r="B47" s="54"/>
      <c r="C47" s="55" t="s">
        <v>470</v>
      </c>
      <c r="D47" s="56"/>
      <c r="E47" s="57"/>
      <c r="F47" s="57"/>
      <c r="G47" s="58">
        <f>SUM(G48:G85)</f>
        <v>142406.18</v>
      </c>
      <c r="H47" s="58"/>
      <c r="I47" s="58">
        <f>SUM(I48:I85)</f>
        <v>169890.45</v>
      </c>
      <c r="J47" s="57"/>
      <c r="K47" s="57"/>
      <c r="L47" s="157">
        <f>I47-'Orçamento UTR II'!I47</f>
        <v>-0.11535476188873872</v>
      </c>
    </row>
    <row r="48" spans="1:12" ht="24">
      <c r="A48" s="65">
        <v>43</v>
      </c>
      <c r="B48" s="66" t="s">
        <v>471</v>
      </c>
      <c r="C48" s="72" t="s">
        <v>73</v>
      </c>
      <c r="D48" s="68" t="s">
        <v>442</v>
      </c>
      <c r="E48" s="69">
        <v>2</v>
      </c>
      <c r="F48" s="70">
        <v>2874</v>
      </c>
      <c r="G48" s="71">
        <v>5748</v>
      </c>
      <c r="H48" s="71">
        <v>3428.68</v>
      </c>
      <c r="I48" s="71">
        <v>6857.36</v>
      </c>
      <c r="J48" s="69"/>
      <c r="K48" s="69">
        <v>1.1930000000000001</v>
      </c>
      <c r="L48" s="159"/>
    </row>
    <row r="49" spans="1:12" s="80" customFormat="1">
      <c r="A49" s="73">
        <v>44</v>
      </c>
      <c r="B49" s="73">
        <v>11928</v>
      </c>
      <c r="C49" s="75" t="s">
        <v>472</v>
      </c>
      <c r="D49" s="76" t="s">
        <v>442</v>
      </c>
      <c r="E49" s="77">
        <v>1</v>
      </c>
      <c r="F49" s="78">
        <v>10.67</v>
      </c>
      <c r="G49" s="79">
        <v>10.67</v>
      </c>
      <c r="H49" s="79">
        <v>12.73</v>
      </c>
      <c r="I49" s="79">
        <v>12.73</v>
      </c>
      <c r="J49" s="77"/>
      <c r="K49" s="77">
        <v>1.1930000000000001</v>
      </c>
      <c r="L49" s="159"/>
    </row>
    <row r="50" spans="1:12" s="80" customFormat="1">
      <c r="A50" s="73">
        <v>45</v>
      </c>
      <c r="B50" s="74">
        <v>827</v>
      </c>
      <c r="C50" s="75" t="s">
        <v>473</v>
      </c>
      <c r="D50" s="76" t="s">
        <v>442</v>
      </c>
      <c r="E50" s="77">
        <v>5</v>
      </c>
      <c r="F50" s="78">
        <v>47.6</v>
      </c>
      <c r="G50" s="79">
        <v>238</v>
      </c>
      <c r="H50" s="79">
        <v>56.79</v>
      </c>
      <c r="I50" s="79">
        <v>283.95</v>
      </c>
      <c r="J50" s="77"/>
      <c r="K50" s="77">
        <v>1.1930000000000001</v>
      </c>
      <c r="L50" s="159"/>
    </row>
    <row r="51" spans="1:12" s="80" customFormat="1">
      <c r="A51" s="73">
        <v>46</v>
      </c>
      <c r="B51" s="73">
        <v>1960</v>
      </c>
      <c r="C51" s="75" t="s">
        <v>474</v>
      </c>
      <c r="D51" s="76" t="s">
        <v>442</v>
      </c>
      <c r="E51" s="77">
        <v>12</v>
      </c>
      <c r="F51" s="78">
        <v>51.43</v>
      </c>
      <c r="G51" s="79">
        <v>617.16</v>
      </c>
      <c r="H51" s="79">
        <v>61.36</v>
      </c>
      <c r="I51" s="79">
        <v>736.32</v>
      </c>
      <c r="J51" s="77"/>
      <c r="K51" s="77">
        <v>1.1930000000000001</v>
      </c>
      <c r="L51" s="159"/>
    </row>
    <row r="52" spans="1:12" s="80" customFormat="1">
      <c r="A52" s="73">
        <v>47</v>
      </c>
      <c r="B52" s="73">
        <v>1962</v>
      </c>
      <c r="C52" s="75" t="s">
        <v>475</v>
      </c>
      <c r="D52" s="76" t="s">
        <v>442</v>
      </c>
      <c r="E52" s="77">
        <v>4</v>
      </c>
      <c r="F52" s="78">
        <v>180.36</v>
      </c>
      <c r="G52" s="79">
        <v>721.44</v>
      </c>
      <c r="H52" s="79">
        <v>215.17</v>
      </c>
      <c r="I52" s="79">
        <v>860.68</v>
      </c>
      <c r="J52" s="77"/>
      <c r="K52" s="77">
        <v>1.1930000000000001</v>
      </c>
      <c r="L52" s="159"/>
    </row>
    <row r="53" spans="1:12">
      <c r="A53" s="65">
        <v>48</v>
      </c>
      <c r="B53" s="66" t="s">
        <v>476</v>
      </c>
      <c r="C53" s="67" t="s">
        <v>21</v>
      </c>
      <c r="D53" s="68" t="s">
        <v>442</v>
      </c>
      <c r="E53" s="69">
        <v>1</v>
      </c>
      <c r="F53" s="70">
        <v>225.17</v>
      </c>
      <c r="G53" s="71">
        <v>225.17</v>
      </c>
      <c r="H53" s="71">
        <v>268.62</v>
      </c>
      <c r="I53" s="71">
        <v>268.62</v>
      </c>
      <c r="J53" s="69"/>
      <c r="K53" s="69">
        <v>1.1930000000000001</v>
      </c>
      <c r="L53" s="159"/>
    </row>
    <row r="54" spans="1:12">
      <c r="A54" s="65">
        <v>49</v>
      </c>
      <c r="B54" s="66" t="s">
        <v>477</v>
      </c>
      <c r="C54" s="67" t="s">
        <v>478</v>
      </c>
      <c r="D54" s="68" t="s">
        <v>442</v>
      </c>
      <c r="E54" s="69">
        <v>8</v>
      </c>
      <c r="F54" s="70">
        <v>228.13</v>
      </c>
      <c r="G54" s="71">
        <v>1825.06</v>
      </c>
      <c r="H54" s="71">
        <v>272.16000000000003</v>
      </c>
      <c r="I54" s="71">
        <v>2177.2800000000002</v>
      </c>
      <c r="J54" s="69"/>
      <c r="K54" s="69">
        <v>1.1930000000000001</v>
      </c>
      <c r="L54" s="159"/>
    </row>
    <row r="55" spans="1:12">
      <c r="A55" s="65">
        <v>50</v>
      </c>
      <c r="B55" s="66" t="s">
        <v>479</v>
      </c>
      <c r="C55" s="67" t="s">
        <v>49</v>
      </c>
      <c r="D55" s="68" t="s">
        <v>28</v>
      </c>
      <c r="E55" s="69">
        <v>1</v>
      </c>
      <c r="F55" s="70">
        <v>173.89</v>
      </c>
      <c r="G55" s="71">
        <v>173.89</v>
      </c>
      <c r="H55" s="71">
        <v>207.45</v>
      </c>
      <c r="I55" s="71">
        <v>207.45</v>
      </c>
      <c r="J55" s="69"/>
      <c r="K55" s="69">
        <v>1.1930000000000001</v>
      </c>
      <c r="L55" s="159"/>
    </row>
    <row r="56" spans="1:12" s="80" customFormat="1">
      <c r="A56" s="73">
        <v>51</v>
      </c>
      <c r="B56" s="73">
        <v>7146</v>
      </c>
      <c r="C56" s="75" t="s">
        <v>480</v>
      </c>
      <c r="D56" s="76" t="s">
        <v>442</v>
      </c>
      <c r="E56" s="77">
        <v>3</v>
      </c>
      <c r="F56" s="78">
        <v>164.72</v>
      </c>
      <c r="G56" s="79">
        <v>494.15999999999997</v>
      </c>
      <c r="H56" s="79">
        <v>196.51</v>
      </c>
      <c r="I56" s="79">
        <v>589.53</v>
      </c>
      <c r="J56" s="77"/>
      <c r="K56" s="77">
        <v>1.1930000000000001</v>
      </c>
      <c r="L56" s="159"/>
    </row>
    <row r="57" spans="1:12" s="80" customFormat="1">
      <c r="A57" s="73">
        <v>52</v>
      </c>
      <c r="B57" s="73">
        <v>9871</v>
      </c>
      <c r="C57" s="75" t="s">
        <v>246</v>
      </c>
      <c r="D57" s="76" t="s">
        <v>28</v>
      </c>
      <c r="E57" s="77">
        <v>18</v>
      </c>
      <c r="F57" s="78">
        <v>41.34</v>
      </c>
      <c r="G57" s="79">
        <v>744.12000000000012</v>
      </c>
      <c r="H57" s="79">
        <v>49.32</v>
      </c>
      <c r="I57" s="79">
        <v>887.76</v>
      </c>
      <c r="J57" s="77"/>
      <c r="K57" s="77">
        <v>1.1930000000000001</v>
      </c>
      <c r="L57" s="159"/>
    </row>
    <row r="58" spans="1:12" s="80" customFormat="1">
      <c r="A58" s="73">
        <v>53</v>
      </c>
      <c r="B58" s="73">
        <v>9870</v>
      </c>
      <c r="C58" s="75" t="s">
        <v>481</v>
      </c>
      <c r="D58" s="76" t="s">
        <v>28</v>
      </c>
      <c r="E58" s="77">
        <v>12</v>
      </c>
      <c r="F58" s="78">
        <v>90.01</v>
      </c>
      <c r="G58" s="79">
        <v>1080.1200000000001</v>
      </c>
      <c r="H58" s="79">
        <v>107.38</v>
      </c>
      <c r="I58" s="79">
        <v>1288.56</v>
      </c>
      <c r="J58" s="77"/>
      <c r="K58" s="77">
        <v>1.1930000000000001</v>
      </c>
      <c r="L58" s="159"/>
    </row>
    <row r="59" spans="1:12">
      <c r="A59" s="65">
        <v>54</v>
      </c>
      <c r="B59" s="66" t="s">
        <v>482</v>
      </c>
      <c r="C59" s="67" t="s">
        <v>483</v>
      </c>
      <c r="D59" s="68" t="s">
        <v>442</v>
      </c>
      <c r="E59" s="69">
        <v>11</v>
      </c>
      <c r="F59" s="70">
        <v>56.01</v>
      </c>
      <c r="G59" s="71">
        <v>616.11</v>
      </c>
      <c r="H59" s="71">
        <v>66.819999999999993</v>
      </c>
      <c r="I59" s="71">
        <v>735.02</v>
      </c>
      <c r="J59" s="69"/>
      <c r="K59" s="69">
        <v>1.1930000000000001</v>
      </c>
      <c r="L59" s="159"/>
    </row>
    <row r="60" spans="1:12">
      <c r="A60" s="65">
        <v>55</v>
      </c>
      <c r="B60" s="66" t="s">
        <v>484</v>
      </c>
      <c r="C60" s="67" t="s">
        <v>485</v>
      </c>
      <c r="D60" s="68" t="s">
        <v>442</v>
      </c>
      <c r="E60" s="69">
        <v>14</v>
      </c>
      <c r="F60" s="70">
        <v>73.430000000000007</v>
      </c>
      <c r="G60" s="71">
        <v>1028.02</v>
      </c>
      <c r="H60" s="71">
        <v>87.6</v>
      </c>
      <c r="I60" s="71">
        <v>1226.4000000000001</v>
      </c>
      <c r="J60" s="69"/>
      <c r="K60" s="69">
        <v>1.1930000000000001</v>
      </c>
      <c r="L60" s="159"/>
    </row>
    <row r="61" spans="1:12">
      <c r="A61" s="65">
        <v>56</v>
      </c>
      <c r="B61" s="66" t="s">
        <v>486</v>
      </c>
      <c r="C61" s="67" t="s">
        <v>174</v>
      </c>
      <c r="D61" s="68" t="s">
        <v>442</v>
      </c>
      <c r="E61" s="69">
        <v>8</v>
      </c>
      <c r="F61" s="70">
        <v>59.12</v>
      </c>
      <c r="G61" s="71">
        <v>472.97</v>
      </c>
      <c r="H61" s="71">
        <v>70.53</v>
      </c>
      <c r="I61" s="71">
        <v>564.24</v>
      </c>
      <c r="J61" s="69"/>
      <c r="K61" s="69">
        <v>1.1930000000000001</v>
      </c>
      <c r="L61" s="159"/>
    </row>
    <row r="62" spans="1:12">
      <c r="A62" s="65">
        <v>57</v>
      </c>
      <c r="B62" s="66" t="s">
        <v>487</v>
      </c>
      <c r="C62" s="67" t="s">
        <v>411</v>
      </c>
      <c r="D62" s="68" t="s">
        <v>442</v>
      </c>
      <c r="E62" s="69">
        <v>5</v>
      </c>
      <c r="F62" s="70">
        <v>558.07000000000005</v>
      </c>
      <c r="G62" s="71">
        <v>2790.36</v>
      </c>
      <c r="H62" s="71">
        <v>665.78</v>
      </c>
      <c r="I62" s="71">
        <v>3328.9</v>
      </c>
      <c r="J62" s="69"/>
      <c r="K62" s="69">
        <v>1.1930000000000001</v>
      </c>
      <c r="L62" s="159"/>
    </row>
    <row r="63" spans="1:12">
      <c r="A63" s="65">
        <v>58</v>
      </c>
      <c r="B63" s="66" t="s">
        <v>488</v>
      </c>
      <c r="C63" s="67" t="s">
        <v>410</v>
      </c>
      <c r="D63" s="68" t="s">
        <v>442</v>
      </c>
      <c r="E63" s="69">
        <v>1</v>
      </c>
      <c r="F63" s="70">
        <v>7298.78</v>
      </c>
      <c r="G63" s="71">
        <v>7298.78</v>
      </c>
      <c r="H63" s="71">
        <v>8707.44</v>
      </c>
      <c r="I63" s="71">
        <v>8707.44</v>
      </c>
      <c r="J63" s="69"/>
      <c r="K63" s="69">
        <v>1.1930000000000001</v>
      </c>
      <c r="L63" s="159"/>
    </row>
    <row r="64" spans="1:12">
      <c r="A64" s="65">
        <v>59</v>
      </c>
      <c r="B64" s="66" t="s">
        <v>489</v>
      </c>
      <c r="C64" s="67" t="s">
        <v>414</v>
      </c>
      <c r="D64" s="68" t="s">
        <v>442</v>
      </c>
      <c r="E64" s="69">
        <v>1</v>
      </c>
      <c r="F64" s="70">
        <v>1121.31</v>
      </c>
      <c r="G64" s="71">
        <v>1121.31</v>
      </c>
      <c r="H64" s="71">
        <v>1337.72</v>
      </c>
      <c r="I64" s="71">
        <v>1337.72</v>
      </c>
      <c r="J64" s="69"/>
      <c r="K64" s="69">
        <v>1.1930000000000001</v>
      </c>
      <c r="L64" s="159"/>
    </row>
    <row r="65" spans="1:12">
      <c r="A65" s="65">
        <v>60</v>
      </c>
      <c r="B65" s="66" t="s">
        <v>490</v>
      </c>
      <c r="C65" s="67" t="s">
        <v>45</v>
      </c>
      <c r="D65" s="68" t="s">
        <v>442</v>
      </c>
      <c r="E65" s="69">
        <v>1</v>
      </c>
      <c r="F65" s="70">
        <v>367.66</v>
      </c>
      <c r="G65" s="71">
        <v>367.66</v>
      </c>
      <c r="H65" s="71">
        <v>438.61</v>
      </c>
      <c r="I65" s="71">
        <v>438.61</v>
      </c>
      <c r="J65" s="69"/>
      <c r="K65" s="69">
        <v>1.1930000000000001</v>
      </c>
      <c r="L65" s="159"/>
    </row>
    <row r="66" spans="1:12">
      <c r="A66" s="65">
        <v>61</v>
      </c>
      <c r="B66" s="66" t="s">
        <v>491</v>
      </c>
      <c r="C66" s="67" t="s">
        <v>492</v>
      </c>
      <c r="D66" s="68" t="s">
        <v>442</v>
      </c>
      <c r="E66" s="69">
        <v>88</v>
      </c>
      <c r="F66" s="70">
        <v>11.81</v>
      </c>
      <c r="G66" s="71">
        <v>1039.57</v>
      </c>
      <c r="H66" s="71">
        <v>14.09</v>
      </c>
      <c r="I66" s="71">
        <v>1239.92</v>
      </c>
      <c r="J66" s="69"/>
      <c r="K66" s="69">
        <v>1.1930000000000001</v>
      </c>
      <c r="L66" s="159"/>
    </row>
    <row r="67" spans="1:12">
      <c r="A67" s="65">
        <v>62</v>
      </c>
      <c r="B67" s="66" t="s">
        <v>493</v>
      </c>
      <c r="C67" s="67" t="s">
        <v>494</v>
      </c>
      <c r="D67" s="68" t="s">
        <v>442</v>
      </c>
      <c r="E67" s="69">
        <v>112</v>
      </c>
      <c r="F67" s="70">
        <v>19.829999999999998</v>
      </c>
      <c r="G67" s="71">
        <v>2220.59</v>
      </c>
      <c r="H67" s="71">
        <v>23.65</v>
      </c>
      <c r="I67" s="71">
        <v>2648.8</v>
      </c>
      <c r="J67" s="69"/>
      <c r="K67" s="69">
        <v>1.1930000000000001</v>
      </c>
      <c r="L67" s="159"/>
    </row>
    <row r="68" spans="1:12">
      <c r="A68" s="65">
        <v>63</v>
      </c>
      <c r="B68" s="66" t="s">
        <v>464</v>
      </c>
      <c r="C68" s="67" t="s">
        <v>54</v>
      </c>
      <c r="D68" s="68" t="s">
        <v>442</v>
      </c>
      <c r="E68" s="69">
        <v>128</v>
      </c>
      <c r="F68" s="70">
        <v>38.909999999999997</v>
      </c>
      <c r="G68" s="71">
        <v>4980.05</v>
      </c>
      <c r="H68" s="71">
        <v>46.42</v>
      </c>
      <c r="I68" s="71">
        <v>5941.76</v>
      </c>
      <c r="J68" s="69"/>
      <c r="K68" s="69">
        <v>1.1930000000000001</v>
      </c>
      <c r="L68" s="159"/>
    </row>
    <row r="69" spans="1:12">
      <c r="A69" s="65">
        <v>64</v>
      </c>
      <c r="B69" s="66" t="s">
        <v>434</v>
      </c>
      <c r="C69" s="67" t="s">
        <v>141</v>
      </c>
      <c r="D69" s="68" t="s">
        <v>442</v>
      </c>
      <c r="E69" s="69">
        <v>1</v>
      </c>
      <c r="F69" s="70">
        <v>1356</v>
      </c>
      <c r="G69" s="71">
        <v>1356</v>
      </c>
      <c r="H69" s="71">
        <v>1617.71</v>
      </c>
      <c r="I69" s="71">
        <v>1617.71</v>
      </c>
      <c r="J69" s="69"/>
      <c r="K69" s="69">
        <v>1.1930000000000001</v>
      </c>
      <c r="L69" s="159"/>
    </row>
    <row r="70" spans="1:12">
      <c r="A70" s="65">
        <v>65</v>
      </c>
      <c r="B70" s="66" t="s">
        <v>495</v>
      </c>
      <c r="C70" s="67" t="s">
        <v>138</v>
      </c>
      <c r="D70" s="68" t="s">
        <v>442</v>
      </c>
      <c r="E70" s="69">
        <v>1</v>
      </c>
      <c r="F70" s="70">
        <v>2756.85</v>
      </c>
      <c r="G70" s="71">
        <v>2756.85</v>
      </c>
      <c r="H70" s="71">
        <v>3288.92</v>
      </c>
      <c r="I70" s="71">
        <v>3288.92</v>
      </c>
      <c r="J70" s="69"/>
      <c r="K70" s="69">
        <v>1.1930000000000001</v>
      </c>
      <c r="L70" s="159"/>
    </row>
    <row r="71" spans="1:12">
      <c r="A71" s="65">
        <v>66</v>
      </c>
      <c r="B71" s="66" t="s">
        <v>496</v>
      </c>
      <c r="C71" s="67" t="s">
        <v>103</v>
      </c>
      <c r="D71" s="68" t="s">
        <v>442</v>
      </c>
      <c r="E71" s="69">
        <v>1</v>
      </c>
      <c r="F71" s="70">
        <v>1197.97</v>
      </c>
      <c r="G71" s="71">
        <v>1197.97</v>
      </c>
      <c r="H71" s="71">
        <v>1429.18</v>
      </c>
      <c r="I71" s="71">
        <v>1429.18</v>
      </c>
      <c r="J71" s="69"/>
      <c r="K71" s="69">
        <v>1.1930000000000001</v>
      </c>
      <c r="L71" s="159"/>
    </row>
    <row r="72" spans="1:12">
      <c r="A72" s="65">
        <v>67</v>
      </c>
      <c r="B72" s="66" t="s">
        <v>497</v>
      </c>
      <c r="C72" s="67" t="s">
        <v>498</v>
      </c>
      <c r="D72" s="68" t="s">
        <v>442</v>
      </c>
      <c r="E72" s="69">
        <v>1</v>
      </c>
      <c r="F72" s="70">
        <v>12546.94</v>
      </c>
      <c r="G72" s="71">
        <v>12546.94</v>
      </c>
      <c r="H72" s="71">
        <v>14968.5</v>
      </c>
      <c r="I72" s="71">
        <v>14968.5</v>
      </c>
      <c r="J72" s="69"/>
      <c r="K72" s="69">
        <v>1.1930000000000001</v>
      </c>
      <c r="L72" s="159"/>
    </row>
    <row r="73" spans="1:12">
      <c r="A73" s="65">
        <v>68</v>
      </c>
      <c r="B73" s="66" t="s">
        <v>499</v>
      </c>
      <c r="C73" s="67" t="s">
        <v>114</v>
      </c>
      <c r="D73" s="68" t="s">
        <v>442</v>
      </c>
      <c r="E73" s="69">
        <v>1</v>
      </c>
      <c r="F73" s="70">
        <v>468.6</v>
      </c>
      <c r="G73" s="71">
        <v>468.6</v>
      </c>
      <c r="H73" s="71">
        <v>559.04</v>
      </c>
      <c r="I73" s="71">
        <v>559.04</v>
      </c>
      <c r="J73" s="69"/>
      <c r="K73" s="69">
        <v>1.1930000000000001</v>
      </c>
      <c r="L73" s="159"/>
    </row>
    <row r="74" spans="1:12">
      <c r="A74" s="65">
        <v>69</v>
      </c>
      <c r="B74" s="66" t="s">
        <v>500</v>
      </c>
      <c r="C74" s="67" t="s">
        <v>113</v>
      </c>
      <c r="D74" s="68" t="s">
        <v>442</v>
      </c>
      <c r="E74" s="69">
        <v>2</v>
      </c>
      <c r="F74" s="70">
        <v>633.63</v>
      </c>
      <c r="G74" s="71">
        <v>1267.25</v>
      </c>
      <c r="H74" s="71">
        <v>755.92</v>
      </c>
      <c r="I74" s="71">
        <v>1511.84</v>
      </c>
      <c r="J74" s="69"/>
      <c r="K74" s="69">
        <v>1.1930000000000001</v>
      </c>
      <c r="L74" s="159"/>
    </row>
    <row r="75" spans="1:12">
      <c r="A75" s="65">
        <v>70</v>
      </c>
      <c r="B75" s="66" t="s">
        <v>501</v>
      </c>
      <c r="C75" s="67" t="s">
        <v>112</v>
      </c>
      <c r="D75" s="68" t="s">
        <v>442</v>
      </c>
      <c r="E75" s="69">
        <v>3</v>
      </c>
      <c r="F75" s="70">
        <v>673</v>
      </c>
      <c r="G75" s="71">
        <v>2019</v>
      </c>
      <c r="H75" s="71">
        <v>802.89</v>
      </c>
      <c r="I75" s="71">
        <v>2408.67</v>
      </c>
      <c r="J75" s="69"/>
      <c r="K75" s="69">
        <v>1.1930000000000001</v>
      </c>
      <c r="L75" s="159"/>
    </row>
    <row r="76" spans="1:12">
      <c r="A76" s="65">
        <v>71</v>
      </c>
      <c r="B76" s="66" t="s">
        <v>433</v>
      </c>
      <c r="C76" s="67" t="s">
        <v>111</v>
      </c>
      <c r="D76" s="68" t="s">
        <v>442</v>
      </c>
      <c r="E76" s="69">
        <v>2</v>
      </c>
      <c r="F76" s="70">
        <v>2378.02</v>
      </c>
      <c r="G76" s="71">
        <v>4756.04</v>
      </c>
      <c r="H76" s="71">
        <v>2836.97</v>
      </c>
      <c r="I76" s="71">
        <v>5673.94</v>
      </c>
      <c r="J76" s="69"/>
      <c r="K76" s="69">
        <v>1.1930000000000001</v>
      </c>
      <c r="L76" s="159"/>
    </row>
    <row r="77" spans="1:12">
      <c r="A77" s="65">
        <v>72</v>
      </c>
      <c r="B77" s="66" t="s">
        <v>502</v>
      </c>
      <c r="C77" s="67" t="s">
        <v>110</v>
      </c>
      <c r="D77" s="68" t="s">
        <v>442</v>
      </c>
      <c r="E77" s="69">
        <v>2</v>
      </c>
      <c r="F77" s="70">
        <v>1290.45</v>
      </c>
      <c r="G77" s="71">
        <v>2580.91</v>
      </c>
      <c r="H77" s="71">
        <v>1539.51</v>
      </c>
      <c r="I77" s="71">
        <v>3079.02</v>
      </c>
      <c r="J77" s="69"/>
      <c r="K77" s="69">
        <v>1.1930000000000001</v>
      </c>
      <c r="L77" s="159"/>
    </row>
    <row r="78" spans="1:12">
      <c r="A78" s="65">
        <v>73</v>
      </c>
      <c r="B78" s="66" t="s">
        <v>503</v>
      </c>
      <c r="C78" s="67" t="s">
        <v>118</v>
      </c>
      <c r="D78" s="68" t="s">
        <v>442</v>
      </c>
      <c r="E78" s="69">
        <v>1</v>
      </c>
      <c r="F78" s="70">
        <v>3313.78</v>
      </c>
      <c r="G78" s="71">
        <v>3313.78</v>
      </c>
      <c r="H78" s="71">
        <v>3953.34</v>
      </c>
      <c r="I78" s="71">
        <v>3953.34</v>
      </c>
      <c r="J78" s="69"/>
      <c r="K78" s="69">
        <v>1.1930000000000001</v>
      </c>
      <c r="L78" s="159"/>
    </row>
    <row r="79" spans="1:12">
      <c r="A79" s="65">
        <v>74</v>
      </c>
      <c r="B79" s="66" t="s">
        <v>504</v>
      </c>
      <c r="C79" s="67" t="s">
        <v>120</v>
      </c>
      <c r="D79" s="68" t="s">
        <v>442</v>
      </c>
      <c r="E79" s="69">
        <v>1</v>
      </c>
      <c r="F79" s="70">
        <v>1356.49</v>
      </c>
      <c r="G79" s="71">
        <v>1356.49</v>
      </c>
      <c r="H79" s="71">
        <v>1618.29</v>
      </c>
      <c r="I79" s="71">
        <v>1618.29</v>
      </c>
      <c r="J79" s="69"/>
      <c r="K79" s="69">
        <v>1.1930000000000001</v>
      </c>
      <c r="L79" s="159"/>
    </row>
    <row r="80" spans="1:12">
      <c r="A80" s="65">
        <v>75</v>
      </c>
      <c r="B80" s="66" t="s">
        <v>505</v>
      </c>
      <c r="C80" s="67" t="s">
        <v>123</v>
      </c>
      <c r="D80" s="68" t="s">
        <v>442</v>
      </c>
      <c r="E80" s="69">
        <v>2</v>
      </c>
      <c r="F80" s="70">
        <v>1150.5999999999999</v>
      </c>
      <c r="G80" s="71">
        <v>2301.1999999999998</v>
      </c>
      <c r="H80" s="71">
        <v>1372.67</v>
      </c>
      <c r="I80" s="71">
        <v>2745.34</v>
      </c>
      <c r="J80" s="69"/>
      <c r="K80" s="69">
        <v>1.1930000000000001</v>
      </c>
      <c r="L80" s="159"/>
    </row>
    <row r="81" spans="1:12">
      <c r="A81" s="65">
        <v>76</v>
      </c>
      <c r="B81" s="66" t="s">
        <v>506</v>
      </c>
      <c r="C81" s="67" t="s">
        <v>124</v>
      </c>
      <c r="D81" s="68" t="s">
        <v>442</v>
      </c>
      <c r="E81" s="69">
        <v>1</v>
      </c>
      <c r="F81" s="70">
        <v>3113.9</v>
      </c>
      <c r="G81" s="71">
        <v>3113.9</v>
      </c>
      <c r="H81" s="71">
        <v>3714.88</v>
      </c>
      <c r="I81" s="71">
        <v>3714.88</v>
      </c>
      <c r="J81" s="69"/>
      <c r="K81" s="69">
        <v>1.1930000000000001</v>
      </c>
      <c r="L81" s="159"/>
    </row>
    <row r="82" spans="1:12">
      <c r="A82" s="65">
        <v>77</v>
      </c>
      <c r="B82" s="66" t="s">
        <v>507</v>
      </c>
      <c r="C82" s="67" t="s">
        <v>126</v>
      </c>
      <c r="D82" s="68" t="s">
        <v>442</v>
      </c>
      <c r="E82" s="69">
        <v>1</v>
      </c>
      <c r="F82" s="70">
        <v>4440.03</v>
      </c>
      <c r="G82" s="71">
        <v>4440.03</v>
      </c>
      <c r="H82" s="71">
        <v>5296.95</v>
      </c>
      <c r="I82" s="71">
        <v>5296.95</v>
      </c>
      <c r="J82" s="69"/>
      <c r="K82" s="69">
        <v>1.1930000000000001</v>
      </c>
      <c r="L82" s="159"/>
    </row>
    <row r="83" spans="1:12" ht="24">
      <c r="A83" s="65">
        <v>78</v>
      </c>
      <c r="B83" s="66" t="s">
        <v>577</v>
      </c>
      <c r="C83" s="72" t="s">
        <v>508</v>
      </c>
      <c r="D83" s="68" t="s">
        <v>442</v>
      </c>
      <c r="E83" s="69">
        <v>2</v>
      </c>
      <c r="F83" s="70">
        <v>5970.25</v>
      </c>
      <c r="G83" s="71">
        <v>11940.49</v>
      </c>
      <c r="H83" s="71">
        <v>7122.5</v>
      </c>
      <c r="I83" s="71">
        <v>14245</v>
      </c>
      <c r="J83" s="69"/>
      <c r="K83" s="69">
        <v>1.1930000000000001</v>
      </c>
      <c r="L83" s="159"/>
    </row>
    <row r="84" spans="1:12" ht="24">
      <c r="A84" s="65">
        <v>79</v>
      </c>
      <c r="B84" s="66" t="s">
        <v>578</v>
      </c>
      <c r="C84" s="72" t="s">
        <v>509</v>
      </c>
      <c r="D84" s="68" t="s">
        <v>442</v>
      </c>
      <c r="E84" s="69">
        <v>2</v>
      </c>
      <c r="F84" s="70">
        <v>4897.63</v>
      </c>
      <c r="G84" s="71">
        <v>9795.26</v>
      </c>
      <c r="H84" s="71">
        <v>5842.87</v>
      </c>
      <c r="I84" s="71">
        <v>11685.74</v>
      </c>
      <c r="J84" s="69"/>
      <c r="K84" s="69">
        <v>1.1930000000000001</v>
      </c>
      <c r="L84" s="159"/>
    </row>
    <row r="85" spans="1:12" ht="24">
      <c r="A85" s="65">
        <v>80</v>
      </c>
      <c r="B85" s="66" t="s">
        <v>463</v>
      </c>
      <c r="C85" s="72" t="s">
        <v>403</v>
      </c>
      <c r="D85" s="68" t="s">
        <v>442</v>
      </c>
      <c r="E85" s="69">
        <v>2</v>
      </c>
      <c r="F85" s="70">
        <v>21691.129999999997</v>
      </c>
      <c r="G85" s="71">
        <v>43382.259999999995</v>
      </c>
      <c r="H85" s="71">
        <v>25877.52</v>
      </c>
      <c r="I85" s="71">
        <v>51755.040000000001</v>
      </c>
      <c r="J85" s="69"/>
      <c r="K85" s="69">
        <v>1.1930000000000001</v>
      </c>
      <c r="L85" s="159"/>
    </row>
    <row r="86" spans="1:12">
      <c r="A86" s="49">
        <v>81</v>
      </c>
      <c r="B86" s="49"/>
      <c r="C86" s="50" t="s">
        <v>510</v>
      </c>
      <c r="D86" s="51"/>
      <c r="E86" s="52"/>
      <c r="F86" s="52"/>
      <c r="G86" s="53">
        <f>G87</f>
        <v>47592.33</v>
      </c>
      <c r="H86" s="53"/>
      <c r="I86" s="53">
        <f>I87</f>
        <v>56777.65</v>
      </c>
      <c r="J86" s="52"/>
      <c r="K86" s="52"/>
      <c r="L86" s="157">
        <f>I86-'Orçamento UTR II'!I86</f>
        <v>-3.6666666710516438E-3</v>
      </c>
    </row>
    <row r="87" spans="1:12">
      <c r="A87" s="54">
        <v>82</v>
      </c>
      <c r="B87" s="54"/>
      <c r="C87" s="55" t="s">
        <v>511</v>
      </c>
      <c r="D87" s="56"/>
      <c r="E87" s="57"/>
      <c r="F87" s="57"/>
      <c r="G87" s="58">
        <f>SUM(G88:G89)</f>
        <v>47592.33</v>
      </c>
      <c r="H87" s="58"/>
      <c r="I87" s="58">
        <f>SUM(I88:I89)</f>
        <v>56777.65</v>
      </c>
      <c r="J87" s="57"/>
      <c r="K87" s="57"/>
      <c r="L87" s="157">
        <f>I87-'Orçamento UTR II'!I87</f>
        <v>-3.6666666710516438E-3</v>
      </c>
    </row>
    <row r="88" spans="1:12" ht="24">
      <c r="A88" s="65">
        <v>83</v>
      </c>
      <c r="B88" s="66" t="s">
        <v>463</v>
      </c>
      <c r="C88" s="72" t="s">
        <v>512</v>
      </c>
      <c r="D88" s="68" t="s">
        <v>442</v>
      </c>
      <c r="E88" s="69">
        <v>1</v>
      </c>
      <c r="F88" s="70">
        <v>32582.33</v>
      </c>
      <c r="G88" s="71">
        <v>32582.33</v>
      </c>
      <c r="H88" s="71">
        <v>38870.720000000001</v>
      </c>
      <c r="I88" s="71">
        <v>38870.720000000001</v>
      </c>
      <c r="J88" s="69"/>
      <c r="K88" s="69">
        <v>1.1930000000000001</v>
      </c>
      <c r="L88" s="157"/>
    </row>
    <row r="89" spans="1:12" ht="24">
      <c r="A89" s="65">
        <v>84</v>
      </c>
      <c r="B89" s="66" t="s">
        <v>506</v>
      </c>
      <c r="C89" s="72" t="s">
        <v>98</v>
      </c>
      <c r="D89" s="68" t="s">
        <v>442</v>
      </c>
      <c r="E89" s="69">
        <v>1</v>
      </c>
      <c r="F89" s="70">
        <v>15010</v>
      </c>
      <c r="G89" s="71">
        <v>15010</v>
      </c>
      <c r="H89" s="71">
        <v>17906.93</v>
      </c>
      <c r="I89" s="71">
        <v>17906.93</v>
      </c>
      <c r="J89" s="69"/>
      <c r="K89" s="69">
        <v>1.1930000000000001</v>
      </c>
      <c r="L89" s="159"/>
    </row>
    <row r="90" spans="1:12">
      <c r="A90" s="43">
        <v>85</v>
      </c>
      <c r="B90" s="43"/>
      <c r="C90" s="44" t="s">
        <v>513</v>
      </c>
      <c r="D90" s="45"/>
      <c r="E90" s="46"/>
      <c r="F90" s="46"/>
      <c r="G90" s="47">
        <f>G91+G142+G155</f>
        <v>725765.51250000007</v>
      </c>
      <c r="H90" s="47"/>
      <c r="I90" s="47">
        <f>I91+I142+I155</f>
        <v>887658.98</v>
      </c>
      <c r="J90" s="46"/>
      <c r="K90" s="46"/>
      <c r="L90" s="157">
        <f>I90-'Orçamento UTR II'!I90</f>
        <v>743.72514919051901</v>
      </c>
    </row>
    <row r="91" spans="1:12">
      <c r="A91" s="49">
        <v>86</v>
      </c>
      <c r="B91" s="49"/>
      <c r="C91" s="50" t="s">
        <v>429</v>
      </c>
      <c r="D91" s="51"/>
      <c r="E91" s="52"/>
      <c r="F91" s="52"/>
      <c r="G91" s="53">
        <f>G92+G94+G105+G113+G115+G124+G137</f>
        <v>212899.13250000004</v>
      </c>
      <c r="H91" s="53"/>
      <c r="I91" s="53">
        <f>I92+I94+I105+I113+I115+I124+I137</f>
        <v>275809.51999999996</v>
      </c>
      <c r="J91" s="52"/>
      <c r="K91" s="52"/>
      <c r="L91" s="157">
        <f>I91-'Orçamento UTR II'!I91</f>
        <v>743.86212799994973</v>
      </c>
    </row>
    <row r="92" spans="1:12">
      <c r="A92" s="134">
        <v>87</v>
      </c>
      <c r="B92" s="54"/>
      <c r="C92" s="55" t="s">
        <v>430</v>
      </c>
      <c r="D92" s="56"/>
      <c r="E92" s="57"/>
      <c r="F92" s="57"/>
      <c r="G92" s="58">
        <f>SUM(G93)</f>
        <v>497.08000000000004</v>
      </c>
      <c r="H92" s="58"/>
      <c r="I92" s="58">
        <f>SUM(I93)</f>
        <v>642.41999999999996</v>
      </c>
      <c r="J92" s="57"/>
      <c r="K92" s="57"/>
      <c r="L92" s="157">
        <f>I92-'Orçamento UTR II'!I92</f>
        <v>0.19263999999998305</v>
      </c>
    </row>
    <row r="93" spans="1:12">
      <c r="A93" s="59">
        <v>88</v>
      </c>
      <c r="B93" s="59">
        <v>65000017</v>
      </c>
      <c r="C93" s="81" t="s">
        <v>431</v>
      </c>
      <c r="D93" s="61" t="s">
        <v>221</v>
      </c>
      <c r="E93" s="62">
        <v>86</v>
      </c>
      <c r="F93" s="63">
        <v>5.78</v>
      </c>
      <c r="G93" s="64">
        <v>497.08000000000004</v>
      </c>
      <c r="H93" s="64">
        <v>7.47</v>
      </c>
      <c r="I93" s="64">
        <v>642.41999999999996</v>
      </c>
      <c r="J93" s="62">
        <v>1.292</v>
      </c>
      <c r="K93" s="62"/>
      <c r="L93" s="159"/>
    </row>
    <row r="94" spans="1:12">
      <c r="A94" s="134">
        <v>89</v>
      </c>
      <c r="B94" s="54"/>
      <c r="C94" s="55" t="s">
        <v>432</v>
      </c>
      <c r="D94" s="56"/>
      <c r="E94" s="57"/>
      <c r="F94" s="57"/>
      <c r="G94" s="58">
        <f>SUM(G95:G104)</f>
        <v>64463.85</v>
      </c>
      <c r="H94" s="58"/>
      <c r="I94" s="58">
        <f>SUM(I95:I104)</f>
        <v>83288.13</v>
      </c>
      <c r="J94" s="57"/>
      <c r="K94" s="57"/>
      <c r="L94" s="157">
        <f>I94-'Orçamento UTR II'!I94</f>
        <v>0.84398266667267308</v>
      </c>
    </row>
    <row r="95" spans="1:12">
      <c r="A95" s="59">
        <v>90</v>
      </c>
      <c r="B95" s="59">
        <v>65000095</v>
      </c>
      <c r="C95" s="81" t="s">
        <v>514</v>
      </c>
      <c r="D95" s="61" t="s">
        <v>221</v>
      </c>
      <c r="E95" s="62">
        <v>4</v>
      </c>
      <c r="F95" s="63">
        <v>73.55</v>
      </c>
      <c r="G95" s="64">
        <v>294.2</v>
      </c>
      <c r="H95" s="64">
        <v>95.03</v>
      </c>
      <c r="I95" s="64">
        <v>380.12</v>
      </c>
      <c r="J95" s="62">
        <v>1.292</v>
      </c>
      <c r="K95" s="62"/>
      <c r="L95" s="159"/>
    </row>
    <row r="96" spans="1:12">
      <c r="A96" s="59">
        <v>91</v>
      </c>
      <c r="B96" s="59">
        <v>65000096</v>
      </c>
      <c r="C96" s="81" t="s">
        <v>515</v>
      </c>
      <c r="D96" s="61" t="s">
        <v>221</v>
      </c>
      <c r="E96" s="62">
        <v>39</v>
      </c>
      <c r="F96" s="63">
        <v>80.430000000000007</v>
      </c>
      <c r="G96" s="64">
        <v>3136.7700000000004</v>
      </c>
      <c r="H96" s="64">
        <v>103.92</v>
      </c>
      <c r="I96" s="64">
        <v>4052.88</v>
      </c>
      <c r="J96" s="62">
        <v>1.292</v>
      </c>
      <c r="K96" s="62"/>
      <c r="L96" s="159"/>
    </row>
    <row r="97" spans="1:12">
      <c r="A97" s="59">
        <v>92</v>
      </c>
      <c r="B97" s="59">
        <v>65002398</v>
      </c>
      <c r="C97" s="81" t="s">
        <v>516</v>
      </c>
      <c r="D97" s="61" t="s">
        <v>442</v>
      </c>
      <c r="E97" s="62">
        <v>3</v>
      </c>
      <c r="F97" s="63">
        <v>373.16</v>
      </c>
      <c r="G97" s="64">
        <v>1119.48</v>
      </c>
      <c r="H97" s="64">
        <v>482.12</v>
      </c>
      <c r="I97" s="64">
        <v>1446.36</v>
      </c>
      <c r="J97" s="62">
        <v>1.292</v>
      </c>
      <c r="K97" s="62"/>
      <c r="L97" s="159"/>
    </row>
    <row r="98" spans="1:12" s="86" customFormat="1">
      <c r="A98" s="59">
        <v>93</v>
      </c>
      <c r="B98" s="82">
        <v>65000107</v>
      </c>
      <c r="C98" s="83" t="s">
        <v>517</v>
      </c>
      <c r="D98" s="84" t="s">
        <v>221</v>
      </c>
      <c r="E98" s="85">
        <v>136</v>
      </c>
      <c r="F98" s="63">
        <v>255.19</v>
      </c>
      <c r="G98" s="63">
        <v>34705.839999999997</v>
      </c>
      <c r="H98" s="63">
        <v>329.71</v>
      </c>
      <c r="I98" s="63">
        <v>44840.56</v>
      </c>
      <c r="J98" s="85">
        <v>1.292</v>
      </c>
      <c r="K98" s="85"/>
      <c r="L98" s="159"/>
    </row>
    <row r="99" spans="1:12" ht="24">
      <c r="A99" s="65">
        <v>94</v>
      </c>
      <c r="B99" s="66" t="s">
        <v>506</v>
      </c>
      <c r="C99" s="72" t="s">
        <v>518</v>
      </c>
      <c r="D99" s="68" t="s">
        <v>442</v>
      </c>
      <c r="E99" s="69">
        <v>1</v>
      </c>
      <c r="F99" s="70">
        <v>2504.9699999999998</v>
      </c>
      <c r="G99" s="71">
        <v>2504.9699999999998</v>
      </c>
      <c r="H99" s="71">
        <v>3236.42</v>
      </c>
      <c r="I99" s="71">
        <v>3236.42</v>
      </c>
      <c r="J99" s="69">
        <v>1.292</v>
      </c>
      <c r="K99" s="69"/>
      <c r="L99" s="159"/>
    </row>
    <row r="100" spans="1:12" s="80" customFormat="1" ht="36">
      <c r="A100" s="73">
        <v>95</v>
      </c>
      <c r="B100" s="74">
        <v>99839</v>
      </c>
      <c r="C100" s="75" t="s">
        <v>438</v>
      </c>
      <c r="D100" s="76" t="s">
        <v>28</v>
      </c>
      <c r="E100" s="77">
        <v>40</v>
      </c>
      <c r="F100" s="78">
        <v>482.6</v>
      </c>
      <c r="G100" s="79">
        <v>19304</v>
      </c>
      <c r="H100" s="79">
        <v>623.52</v>
      </c>
      <c r="I100" s="79">
        <v>24940.799999999999</v>
      </c>
      <c r="J100" s="77">
        <v>1.292</v>
      </c>
      <c r="K100" s="77"/>
      <c r="L100" s="159"/>
    </row>
    <row r="101" spans="1:12">
      <c r="A101" s="59">
        <v>96</v>
      </c>
      <c r="B101" s="59">
        <v>65000133</v>
      </c>
      <c r="C101" s="81" t="s">
        <v>519</v>
      </c>
      <c r="D101" s="61" t="s">
        <v>221</v>
      </c>
      <c r="E101" s="62">
        <v>86</v>
      </c>
      <c r="F101" s="63">
        <v>22.26</v>
      </c>
      <c r="G101" s="64">
        <v>1914.3600000000001</v>
      </c>
      <c r="H101" s="64">
        <v>28.76</v>
      </c>
      <c r="I101" s="64">
        <v>2473.36</v>
      </c>
      <c r="J101" s="62">
        <v>1.292</v>
      </c>
      <c r="K101" s="62"/>
      <c r="L101" s="159"/>
    </row>
    <row r="102" spans="1:12" s="80" customFormat="1" ht="24">
      <c r="A102" s="73">
        <v>97</v>
      </c>
      <c r="B102" s="73">
        <v>90733</v>
      </c>
      <c r="C102" s="75" t="s">
        <v>520</v>
      </c>
      <c r="D102" s="76" t="s">
        <v>28</v>
      </c>
      <c r="E102" s="77">
        <v>6</v>
      </c>
      <c r="F102" s="78">
        <v>2.93</v>
      </c>
      <c r="G102" s="79">
        <v>17.580000000000002</v>
      </c>
      <c r="H102" s="79">
        <v>3.79</v>
      </c>
      <c r="I102" s="79">
        <v>22.74</v>
      </c>
      <c r="J102" s="77">
        <v>1.292</v>
      </c>
      <c r="K102" s="77"/>
      <c r="L102" s="159"/>
    </row>
    <row r="103" spans="1:12" s="80" customFormat="1" ht="24">
      <c r="A103" s="73">
        <v>98</v>
      </c>
      <c r="B103" s="73">
        <v>90734</v>
      </c>
      <c r="C103" s="75" t="s">
        <v>521</v>
      </c>
      <c r="D103" s="76" t="s">
        <v>28</v>
      </c>
      <c r="E103" s="77">
        <v>12</v>
      </c>
      <c r="F103" s="78">
        <v>3.47</v>
      </c>
      <c r="G103" s="79">
        <v>41.64</v>
      </c>
      <c r="H103" s="79">
        <v>4.4800000000000004</v>
      </c>
      <c r="I103" s="79">
        <v>53.76</v>
      </c>
      <c r="J103" s="77">
        <v>1.292</v>
      </c>
      <c r="K103" s="77"/>
      <c r="L103" s="159"/>
    </row>
    <row r="104" spans="1:12" s="80" customFormat="1" ht="24">
      <c r="A104" s="73">
        <v>99</v>
      </c>
      <c r="B104" s="74">
        <v>100726</v>
      </c>
      <c r="C104" s="75" t="s">
        <v>443</v>
      </c>
      <c r="D104" s="76" t="s">
        <v>221</v>
      </c>
      <c r="E104" s="77">
        <v>51.5</v>
      </c>
      <c r="F104" s="78">
        <v>27.67</v>
      </c>
      <c r="G104" s="79">
        <v>1425.01</v>
      </c>
      <c r="H104" s="79">
        <v>35.75</v>
      </c>
      <c r="I104" s="79">
        <v>1841.13</v>
      </c>
      <c r="J104" s="77">
        <v>1.292</v>
      </c>
      <c r="K104" s="77"/>
      <c r="L104" s="159"/>
    </row>
    <row r="105" spans="1:12">
      <c r="A105" s="134">
        <v>100</v>
      </c>
      <c r="B105" s="54"/>
      <c r="C105" s="55" t="s">
        <v>444</v>
      </c>
      <c r="D105" s="56"/>
      <c r="E105" s="57"/>
      <c r="F105" s="57"/>
      <c r="G105" s="58">
        <f>SUM(G106:G112)</f>
        <v>1005.98</v>
      </c>
      <c r="H105" s="58"/>
      <c r="I105" s="58">
        <f>SUM(I106:I112)</f>
        <v>1299.6500000000001</v>
      </c>
      <c r="J105" s="57"/>
      <c r="K105" s="57"/>
      <c r="L105" s="157">
        <f>I105-'Orçamento UTR II'!I105</f>
        <v>-7.615999999984524E-2</v>
      </c>
    </row>
    <row r="106" spans="1:12">
      <c r="A106" s="59">
        <v>101</v>
      </c>
      <c r="B106" s="59">
        <v>65000149</v>
      </c>
      <c r="C106" s="81" t="s">
        <v>685</v>
      </c>
      <c r="D106" s="61" t="s">
        <v>17</v>
      </c>
      <c r="E106" s="62">
        <v>16</v>
      </c>
      <c r="F106" s="63">
        <v>42.38</v>
      </c>
      <c r="G106" s="64">
        <v>678.08</v>
      </c>
      <c r="H106" s="64">
        <v>54.75</v>
      </c>
      <c r="I106" s="64">
        <v>876</v>
      </c>
      <c r="J106" s="62">
        <v>1.292</v>
      </c>
      <c r="K106" s="62"/>
      <c r="L106" s="159"/>
    </row>
    <row r="107" spans="1:12">
      <c r="A107" s="59">
        <v>102</v>
      </c>
      <c r="B107" s="59">
        <v>65000173</v>
      </c>
      <c r="C107" s="81" t="s">
        <v>446</v>
      </c>
      <c r="D107" s="61" t="s">
        <v>17</v>
      </c>
      <c r="E107" s="62">
        <v>7.5</v>
      </c>
      <c r="F107" s="63">
        <v>23.36</v>
      </c>
      <c r="G107" s="64">
        <v>175.2</v>
      </c>
      <c r="H107" s="64">
        <v>30.18</v>
      </c>
      <c r="I107" s="64">
        <v>226.35</v>
      </c>
      <c r="J107" s="62">
        <v>1.292</v>
      </c>
      <c r="K107" s="62"/>
      <c r="L107" s="159"/>
    </row>
    <row r="108" spans="1:12">
      <c r="A108" s="59">
        <v>103</v>
      </c>
      <c r="B108" s="59">
        <v>65000181</v>
      </c>
      <c r="C108" s="81" t="s">
        <v>447</v>
      </c>
      <c r="D108" s="61" t="s">
        <v>17</v>
      </c>
      <c r="E108" s="62">
        <v>10</v>
      </c>
      <c r="F108" s="63">
        <v>2.4</v>
      </c>
      <c r="G108" s="64">
        <v>24</v>
      </c>
      <c r="H108" s="64">
        <v>3.1</v>
      </c>
      <c r="I108" s="64">
        <v>31</v>
      </c>
      <c r="J108" s="62">
        <v>1.292</v>
      </c>
      <c r="K108" s="62"/>
      <c r="L108" s="159"/>
    </row>
    <row r="109" spans="1:12">
      <c r="A109" s="59">
        <v>104</v>
      </c>
      <c r="B109" s="59">
        <v>65002545</v>
      </c>
      <c r="C109" s="81" t="s">
        <v>448</v>
      </c>
      <c r="D109" s="61" t="s">
        <v>17</v>
      </c>
      <c r="E109" s="62">
        <v>10</v>
      </c>
      <c r="F109" s="63">
        <v>4.53</v>
      </c>
      <c r="G109" s="64">
        <v>45.300000000000004</v>
      </c>
      <c r="H109" s="64">
        <v>5.85</v>
      </c>
      <c r="I109" s="64">
        <v>58.5</v>
      </c>
      <c r="J109" s="62">
        <v>1.292</v>
      </c>
      <c r="K109" s="62"/>
      <c r="L109" s="159"/>
    </row>
    <row r="110" spans="1:12">
      <c r="A110" s="59">
        <v>105</v>
      </c>
      <c r="B110" s="59">
        <v>65002546</v>
      </c>
      <c r="C110" s="81" t="s">
        <v>449</v>
      </c>
      <c r="D110" s="61" t="s">
        <v>450</v>
      </c>
      <c r="E110" s="62">
        <v>20</v>
      </c>
      <c r="F110" s="63">
        <v>2.2599999999999998</v>
      </c>
      <c r="G110" s="64">
        <v>45.199999999999996</v>
      </c>
      <c r="H110" s="64">
        <v>2.92</v>
      </c>
      <c r="I110" s="64">
        <v>58.4</v>
      </c>
      <c r="J110" s="62">
        <v>1.292</v>
      </c>
      <c r="K110" s="62"/>
      <c r="L110" s="159"/>
    </row>
    <row r="111" spans="1:12">
      <c r="A111" s="59">
        <v>106</v>
      </c>
      <c r="B111" s="59">
        <v>65000182</v>
      </c>
      <c r="C111" s="81" t="s">
        <v>451</v>
      </c>
      <c r="D111" s="61" t="s">
        <v>17</v>
      </c>
      <c r="E111" s="62">
        <v>10</v>
      </c>
      <c r="F111" s="63">
        <v>0.61</v>
      </c>
      <c r="G111" s="64">
        <v>6.1</v>
      </c>
      <c r="H111" s="64">
        <v>0.79</v>
      </c>
      <c r="I111" s="64">
        <v>7.9</v>
      </c>
      <c r="J111" s="62">
        <v>1.292</v>
      </c>
      <c r="K111" s="62"/>
      <c r="L111" s="159"/>
    </row>
    <row r="112" spans="1:12">
      <c r="A112" s="59">
        <v>107</v>
      </c>
      <c r="B112" s="59">
        <v>65000176</v>
      </c>
      <c r="C112" s="81" t="s">
        <v>452</v>
      </c>
      <c r="D112" s="61" t="s">
        <v>17</v>
      </c>
      <c r="E112" s="62">
        <v>10</v>
      </c>
      <c r="F112" s="63">
        <v>3.21</v>
      </c>
      <c r="G112" s="64">
        <v>32.1</v>
      </c>
      <c r="H112" s="64">
        <v>4.1500000000000004</v>
      </c>
      <c r="I112" s="64">
        <v>41.5</v>
      </c>
      <c r="J112" s="62">
        <v>1.292</v>
      </c>
      <c r="K112" s="62"/>
      <c r="L112" s="159"/>
    </row>
    <row r="113" spans="1:12">
      <c r="A113" s="134">
        <v>108</v>
      </c>
      <c r="B113" s="54"/>
      <c r="C113" s="55" t="s">
        <v>453</v>
      </c>
      <c r="D113" s="56"/>
      <c r="E113" s="57"/>
      <c r="F113" s="57"/>
      <c r="G113" s="58">
        <f>SUM(G114:G114)</f>
        <v>7941.920000000001</v>
      </c>
      <c r="H113" s="58"/>
      <c r="I113" s="58">
        <f>SUM(I114:I114)</f>
        <v>10260.6</v>
      </c>
      <c r="J113" s="57"/>
      <c r="K113" s="57"/>
      <c r="L113" s="157">
        <f>I113-'Orçamento UTR II'!I113</f>
        <v>-0.36064000000078522</v>
      </c>
    </row>
    <row r="114" spans="1:12">
      <c r="A114" s="59">
        <v>109</v>
      </c>
      <c r="B114" s="59">
        <v>65000237</v>
      </c>
      <c r="C114" s="81" t="s">
        <v>454</v>
      </c>
      <c r="D114" s="61" t="s">
        <v>17</v>
      </c>
      <c r="E114" s="62">
        <v>196</v>
      </c>
      <c r="F114" s="63">
        <v>40.520000000000003</v>
      </c>
      <c r="G114" s="64">
        <v>7941.920000000001</v>
      </c>
      <c r="H114" s="64">
        <v>52.35</v>
      </c>
      <c r="I114" s="64">
        <v>10260.6</v>
      </c>
      <c r="J114" s="62">
        <v>1.292</v>
      </c>
      <c r="K114" s="62"/>
      <c r="L114" s="159"/>
    </row>
    <row r="115" spans="1:12">
      <c r="A115" s="134">
        <v>110</v>
      </c>
      <c r="B115" s="54"/>
      <c r="C115" s="55" t="s">
        <v>455</v>
      </c>
      <c r="D115" s="56"/>
      <c r="E115" s="57"/>
      <c r="F115" s="57"/>
      <c r="G115" s="58">
        <f>SUM(G116:G123)</f>
        <v>98498.570000000022</v>
      </c>
      <c r="H115" s="58"/>
      <c r="I115" s="58">
        <f>SUM(I116:I123)</f>
        <v>128002.68</v>
      </c>
      <c r="J115" s="57"/>
      <c r="K115" s="57"/>
      <c r="L115" s="157">
        <f>I115-'Orçamento UTR II'!I115</f>
        <v>742.53401999999187</v>
      </c>
    </row>
    <row r="116" spans="1:12">
      <c r="A116" s="59">
        <v>111</v>
      </c>
      <c r="B116" s="59">
        <v>65000246</v>
      </c>
      <c r="C116" s="81" t="s">
        <v>523</v>
      </c>
      <c r="D116" s="61" t="s">
        <v>221</v>
      </c>
      <c r="E116" s="62">
        <v>142</v>
      </c>
      <c r="F116" s="63">
        <v>121.27</v>
      </c>
      <c r="G116" s="64">
        <v>17220.34</v>
      </c>
      <c r="H116" s="64">
        <v>156.68</v>
      </c>
      <c r="I116" s="64">
        <v>22248.560000000001</v>
      </c>
      <c r="J116" s="62">
        <v>1.292</v>
      </c>
      <c r="K116" s="62"/>
      <c r="L116" s="159"/>
    </row>
    <row r="117" spans="1:12">
      <c r="A117" s="59">
        <v>112</v>
      </c>
      <c r="B117" s="59">
        <v>65000248</v>
      </c>
      <c r="C117" s="81" t="s">
        <v>524</v>
      </c>
      <c r="D117" s="61" t="s">
        <v>221</v>
      </c>
      <c r="E117" s="62">
        <v>78</v>
      </c>
      <c r="F117" s="63">
        <v>73.349999999999994</v>
      </c>
      <c r="G117" s="64">
        <v>5721.2999999999993</v>
      </c>
      <c r="H117" s="64">
        <v>94.77</v>
      </c>
      <c r="I117" s="64">
        <v>7392.06</v>
      </c>
      <c r="J117" s="62">
        <v>1.292</v>
      </c>
      <c r="K117" s="62"/>
      <c r="L117" s="159"/>
    </row>
    <row r="118" spans="1:12">
      <c r="A118" s="59">
        <v>113</v>
      </c>
      <c r="B118" s="59">
        <v>65003743</v>
      </c>
      <c r="C118" s="81" t="s">
        <v>458</v>
      </c>
      <c r="D118" s="61" t="s">
        <v>221</v>
      </c>
      <c r="E118" s="62">
        <v>220</v>
      </c>
      <c r="F118" s="63">
        <v>24.48</v>
      </c>
      <c r="G118" s="64">
        <v>5385.6</v>
      </c>
      <c r="H118" s="64">
        <v>34.950000000000003</v>
      </c>
      <c r="I118" s="64">
        <v>7689</v>
      </c>
      <c r="J118" s="62">
        <v>1.292</v>
      </c>
      <c r="K118" s="62"/>
      <c r="L118" s="159"/>
    </row>
    <row r="119" spans="1:12">
      <c r="A119" s="59">
        <v>114</v>
      </c>
      <c r="B119" s="59">
        <v>65000276</v>
      </c>
      <c r="C119" s="81" t="s">
        <v>459</v>
      </c>
      <c r="D119" s="61" t="s">
        <v>460</v>
      </c>
      <c r="E119" s="62">
        <v>2864</v>
      </c>
      <c r="F119" s="63">
        <v>13.24</v>
      </c>
      <c r="G119" s="64">
        <v>37919.360000000001</v>
      </c>
      <c r="H119" s="64">
        <v>17.11</v>
      </c>
      <c r="I119" s="64">
        <v>49003.040000000001</v>
      </c>
      <c r="J119" s="62">
        <v>1.292</v>
      </c>
      <c r="K119" s="62"/>
      <c r="L119" s="159"/>
    </row>
    <row r="120" spans="1:12">
      <c r="A120" s="59">
        <v>115</v>
      </c>
      <c r="B120" s="59">
        <v>65000277</v>
      </c>
      <c r="C120" s="81" t="s">
        <v>525</v>
      </c>
      <c r="D120" s="61" t="s">
        <v>460</v>
      </c>
      <c r="E120" s="62">
        <v>151</v>
      </c>
      <c r="F120" s="63">
        <v>13.24</v>
      </c>
      <c r="G120" s="64">
        <v>1999.24</v>
      </c>
      <c r="H120" s="64">
        <v>17.11</v>
      </c>
      <c r="I120" s="64">
        <v>2583.61</v>
      </c>
      <c r="J120" s="62">
        <v>1.292</v>
      </c>
      <c r="K120" s="62"/>
      <c r="L120" s="159"/>
    </row>
    <row r="121" spans="1:12" ht="24">
      <c r="A121" s="59">
        <v>116</v>
      </c>
      <c r="B121" s="59">
        <v>65003745</v>
      </c>
      <c r="C121" s="81" t="s">
        <v>526</v>
      </c>
      <c r="D121" s="61" t="s">
        <v>17</v>
      </c>
      <c r="E121" s="62">
        <v>6.5</v>
      </c>
      <c r="F121" s="63">
        <v>653.57000000000005</v>
      </c>
      <c r="G121" s="64">
        <v>4248.21</v>
      </c>
      <c r="H121" s="64">
        <v>844.41</v>
      </c>
      <c r="I121" s="64">
        <v>5488.67</v>
      </c>
      <c r="J121" s="62">
        <v>1.292</v>
      </c>
      <c r="K121" s="62"/>
      <c r="L121" s="159"/>
    </row>
    <row r="122" spans="1:12">
      <c r="A122" s="59">
        <v>117</v>
      </c>
      <c r="B122" s="59">
        <v>65003653</v>
      </c>
      <c r="C122" s="60" t="s">
        <v>461</v>
      </c>
      <c r="D122" s="61" t="s">
        <v>17</v>
      </c>
      <c r="E122" s="62">
        <v>30</v>
      </c>
      <c r="F122" s="63">
        <v>812.99</v>
      </c>
      <c r="G122" s="64">
        <v>24389.7</v>
      </c>
      <c r="H122" s="64">
        <v>1050.3800000000001</v>
      </c>
      <c r="I122" s="64">
        <v>31511.4</v>
      </c>
      <c r="J122" s="62">
        <v>1.292</v>
      </c>
      <c r="K122" s="62"/>
      <c r="L122" s="159"/>
    </row>
    <row r="123" spans="1:12" ht="24">
      <c r="A123" s="59">
        <v>118</v>
      </c>
      <c r="B123" s="59">
        <v>65000316</v>
      </c>
      <c r="C123" s="81" t="s">
        <v>527</v>
      </c>
      <c r="D123" s="61" t="s">
        <v>442</v>
      </c>
      <c r="E123" s="62">
        <v>2</v>
      </c>
      <c r="F123" s="63">
        <v>807.41</v>
      </c>
      <c r="G123" s="64">
        <v>1614.82</v>
      </c>
      <c r="H123" s="64">
        <v>1043.17</v>
      </c>
      <c r="I123" s="64">
        <v>2086.34</v>
      </c>
      <c r="J123" s="62">
        <v>1.292</v>
      </c>
      <c r="K123" s="62"/>
      <c r="L123" s="159"/>
    </row>
    <row r="124" spans="1:12">
      <c r="A124" s="134">
        <v>119</v>
      </c>
      <c r="B124" s="54"/>
      <c r="C124" s="55" t="s">
        <v>462</v>
      </c>
      <c r="D124" s="56"/>
      <c r="E124" s="57"/>
      <c r="F124" s="57"/>
      <c r="G124" s="58">
        <f>SUM(G125:G136)</f>
        <v>17568.762499999997</v>
      </c>
      <c r="H124" s="58"/>
      <c r="I124" s="58">
        <f>SUM(I125:I136)</f>
        <v>22699.550000000003</v>
      </c>
      <c r="J124" s="57"/>
      <c r="K124" s="57"/>
      <c r="L124" s="157">
        <f>I124-'Orçamento UTR II'!I124</f>
        <v>0.71983200000249781</v>
      </c>
    </row>
    <row r="125" spans="1:12">
      <c r="A125" s="59">
        <v>120</v>
      </c>
      <c r="B125" s="59">
        <v>65000403</v>
      </c>
      <c r="C125" s="60" t="s">
        <v>466</v>
      </c>
      <c r="D125" s="61" t="s">
        <v>460</v>
      </c>
      <c r="E125" s="62">
        <v>170</v>
      </c>
      <c r="F125" s="63">
        <v>4.54</v>
      </c>
      <c r="G125" s="64">
        <v>771.8</v>
      </c>
      <c r="H125" s="64">
        <v>5.87</v>
      </c>
      <c r="I125" s="64">
        <v>997.9</v>
      </c>
      <c r="J125" s="62">
        <v>1.292</v>
      </c>
      <c r="K125" s="62"/>
      <c r="L125" s="159"/>
    </row>
    <row r="126" spans="1:12">
      <c r="A126" s="65">
        <v>121</v>
      </c>
      <c r="B126" s="66" t="s">
        <v>528</v>
      </c>
      <c r="C126" s="67" t="s">
        <v>26</v>
      </c>
      <c r="D126" s="68" t="s">
        <v>442</v>
      </c>
      <c r="E126" s="69">
        <v>1</v>
      </c>
      <c r="F126" s="70">
        <v>726.2</v>
      </c>
      <c r="G126" s="71">
        <v>726.2025000000001</v>
      </c>
      <c r="H126" s="71">
        <v>938.25</v>
      </c>
      <c r="I126" s="71">
        <v>938.25</v>
      </c>
      <c r="J126" s="69">
        <v>1.292</v>
      </c>
      <c r="K126" s="69"/>
      <c r="L126" s="159"/>
    </row>
    <row r="127" spans="1:12" ht="24">
      <c r="A127" s="65">
        <v>122</v>
      </c>
      <c r="B127" s="66" t="s">
        <v>486</v>
      </c>
      <c r="C127" s="72" t="s">
        <v>228</v>
      </c>
      <c r="D127" s="68" t="s">
        <v>442</v>
      </c>
      <c r="E127" s="69">
        <v>1</v>
      </c>
      <c r="F127" s="70">
        <v>3628.87</v>
      </c>
      <c r="G127" s="71">
        <v>3628.87</v>
      </c>
      <c r="H127" s="71">
        <v>4688.49</v>
      </c>
      <c r="I127" s="71">
        <v>4688.49</v>
      </c>
      <c r="J127" s="69">
        <v>1.292</v>
      </c>
      <c r="K127" s="69"/>
      <c r="L127" s="159"/>
    </row>
    <row r="128" spans="1:12">
      <c r="A128" s="65">
        <v>123</v>
      </c>
      <c r="B128" s="66" t="s">
        <v>490</v>
      </c>
      <c r="C128" s="67" t="s">
        <v>529</v>
      </c>
      <c r="D128" s="68" t="s">
        <v>442</v>
      </c>
      <c r="E128" s="69">
        <v>1</v>
      </c>
      <c r="F128" s="70">
        <v>2621.37</v>
      </c>
      <c r="G128" s="71">
        <v>2621.37</v>
      </c>
      <c r="H128" s="71">
        <v>3386.81</v>
      </c>
      <c r="I128" s="71">
        <v>3386.81</v>
      </c>
      <c r="J128" s="69">
        <v>1.292</v>
      </c>
      <c r="K128" s="69"/>
      <c r="L128" s="159"/>
    </row>
    <row r="129" spans="1:12">
      <c r="A129" s="65">
        <v>124</v>
      </c>
      <c r="B129" s="66" t="s">
        <v>482</v>
      </c>
      <c r="C129" s="67" t="s">
        <v>252</v>
      </c>
      <c r="D129" s="68" t="s">
        <v>442</v>
      </c>
      <c r="E129" s="69">
        <v>1</v>
      </c>
      <c r="F129" s="70">
        <v>1489.7</v>
      </c>
      <c r="G129" s="71">
        <v>1489.7</v>
      </c>
      <c r="H129" s="71">
        <v>1924.69</v>
      </c>
      <c r="I129" s="71">
        <v>1924.69</v>
      </c>
      <c r="J129" s="69">
        <v>1.292</v>
      </c>
      <c r="K129" s="69"/>
      <c r="L129" s="159"/>
    </row>
    <row r="130" spans="1:12">
      <c r="A130" s="65">
        <v>125</v>
      </c>
      <c r="B130" s="66" t="s">
        <v>484</v>
      </c>
      <c r="C130" s="67" t="s">
        <v>260</v>
      </c>
      <c r="D130" s="68" t="s">
        <v>442</v>
      </c>
      <c r="E130" s="69">
        <v>1</v>
      </c>
      <c r="F130" s="70">
        <v>144.5</v>
      </c>
      <c r="G130" s="71">
        <v>144.5</v>
      </c>
      <c r="H130" s="71">
        <v>186.69</v>
      </c>
      <c r="I130" s="71">
        <v>186.69</v>
      </c>
      <c r="J130" s="69">
        <v>1.292</v>
      </c>
      <c r="K130" s="69"/>
      <c r="L130" s="159"/>
    </row>
    <row r="131" spans="1:12" ht="24">
      <c r="A131" s="65">
        <v>126</v>
      </c>
      <c r="B131" s="66" t="s">
        <v>497</v>
      </c>
      <c r="C131" s="72" t="s">
        <v>530</v>
      </c>
      <c r="D131" s="68" t="s">
        <v>442</v>
      </c>
      <c r="E131" s="69">
        <v>1</v>
      </c>
      <c r="F131" s="70">
        <v>982.5</v>
      </c>
      <c r="G131" s="71">
        <v>982.5</v>
      </c>
      <c r="H131" s="71">
        <v>1269.3900000000001</v>
      </c>
      <c r="I131" s="71">
        <v>1269.3900000000001</v>
      </c>
      <c r="J131" s="69">
        <v>1.292</v>
      </c>
      <c r="K131" s="69"/>
      <c r="L131" s="159"/>
    </row>
    <row r="132" spans="1:12" ht="24">
      <c r="A132" s="65">
        <v>127</v>
      </c>
      <c r="B132" s="66" t="s">
        <v>499</v>
      </c>
      <c r="C132" s="72" t="s">
        <v>266</v>
      </c>
      <c r="D132" s="68" t="s">
        <v>442</v>
      </c>
      <c r="E132" s="69">
        <v>1</v>
      </c>
      <c r="F132" s="70">
        <v>1187.82</v>
      </c>
      <c r="G132" s="71">
        <v>1187.82</v>
      </c>
      <c r="H132" s="71">
        <v>1534.66</v>
      </c>
      <c r="I132" s="71">
        <v>1534.66</v>
      </c>
      <c r="J132" s="69">
        <v>1.292</v>
      </c>
      <c r="K132" s="69"/>
      <c r="L132" s="159"/>
    </row>
    <row r="133" spans="1:12">
      <c r="A133" s="65">
        <v>128</v>
      </c>
      <c r="B133" s="66" t="s">
        <v>496</v>
      </c>
      <c r="C133" s="67" t="s">
        <v>59</v>
      </c>
      <c r="D133" s="68" t="s">
        <v>442</v>
      </c>
      <c r="E133" s="69">
        <v>1</v>
      </c>
      <c r="F133" s="70">
        <v>714.06</v>
      </c>
      <c r="G133" s="71">
        <v>714.06</v>
      </c>
      <c r="H133" s="71">
        <v>922.57</v>
      </c>
      <c r="I133" s="71">
        <v>922.57</v>
      </c>
      <c r="J133" s="69">
        <v>1.292</v>
      </c>
      <c r="K133" s="69"/>
      <c r="L133" s="159"/>
    </row>
    <row r="134" spans="1:12">
      <c r="A134" s="65">
        <v>129</v>
      </c>
      <c r="B134" s="66" t="s">
        <v>493</v>
      </c>
      <c r="C134" s="67" t="s">
        <v>62</v>
      </c>
      <c r="D134" s="68" t="s">
        <v>442</v>
      </c>
      <c r="E134" s="69">
        <v>1</v>
      </c>
      <c r="F134" s="70">
        <v>730.13</v>
      </c>
      <c r="G134" s="71">
        <v>730.13</v>
      </c>
      <c r="H134" s="71">
        <v>943.32</v>
      </c>
      <c r="I134" s="71">
        <v>943.32</v>
      </c>
      <c r="J134" s="69">
        <v>1.292</v>
      </c>
      <c r="K134" s="69"/>
      <c r="L134" s="159"/>
    </row>
    <row r="135" spans="1:12">
      <c r="A135" s="65">
        <v>130</v>
      </c>
      <c r="B135" s="66" t="s">
        <v>491</v>
      </c>
      <c r="C135" s="67" t="s">
        <v>413</v>
      </c>
      <c r="D135" s="68" t="s">
        <v>442</v>
      </c>
      <c r="E135" s="69">
        <v>1</v>
      </c>
      <c r="F135" s="70">
        <v>3385.99</v>
      </c>
      <c r="G135" s="71">
        <v>3385.99</v>
      </c>
      <c r="H135" s="71">
        <v>4374.7</v>
      </c>
      <c r="I135" s="71">
        <v>4374.7</v>
      </c>
      <c r="J135" s="69">
        <v>1.292</v>
      </c>
      <c r="K135" s="69"/>
      <c r="L135" s="159"/>
    </row>
    <row r="136" spans="1:12" ht="24">
      <c r="A136" s="65">
        <v>131</v>
      </c>
      <c r="B136" s="66" t="s">
        <v>487</v>
      </c>
      <c r="C136" s="72" t="s">
        <v>94</v>
      </c>
      <c r="D136" s="68" t="s">
        <v>442</v>
      </c>
      <c r="E136" s="69">
        <v>1</v>
      </c>
      <c r="F136" s="70">
        <v>1185.82</v>
      </c>
      <c r="G136" s="71">
        <v>1185.82</v>
      </c>
      <c r="H136" s="71">
        <v>1532.08</v>
      </c>
      <c r="I136" s="71">
        <v>1532.08</v>
      </c>
      <c r="J136" s="69">
        <v>1.292</v>
      </c>
      <c r="K136" s="69"/>
      <c r="L136" s="159"/>
    </row>
    <row r="137" spans="1:12">
      <c r="A137" s="134">
        <v>132</v>
      </c>
      <c r="B137" s="54"/>
      <c r="C137" s="55" t="s">
        <v>467</v>
      </c>
      <c r="D137" s="56"/>
      <c r="E137" s="57"/>
      <c r="F137" s="57"/>
      <c r="G137" s="58">
        <f>SUM(G138:G141)</f>
        <v>22922.97</v>
      </c>
      <c r="H137" s="58"/>
      <c r="I137" s="58">
        <f>SUM(I138:I141)</f>
        <v>29616.489999999998</v>
      </c>
      <c r="J137" s="57"/>
      <c r="K137" s="57"/>
      <c r="L137" s="157">
        <f>I137-'Orçamento UTR II'!I137</f>
        <v>8.4533333319996018E-3</v>
      </c>
    </row>
    <row r="138" spans="1:12">
      <c r="A138" s="59">
        <v>133</v>
      </c>
      <c r="B138" s="59">
        <v>65001126</v>
      </c>
      <c r="C138" s="60" t="s">
        <v>468</v>
      </c>
      <c r="D138" s="61" t="s">
        <v>221</v>
      </c>
      <c r="E138" s="62">
        <v>4</v>
      </c>
      <c r="F138" s="63">
        <v>28.58</v>
      </c>
      <c r="G138" s="64">
        <v>114.32</v>
      </c>
      <c r="H138" s="64">
        <v>36.93</v>
      </c>
      <c r="I138" s="64">
        <v>147.72</v>
      </c>
      <c r="J138" s="62">
        <v>1.292</v>
      </c>
      <c r="K138" s="62"/>
      <c r="L138" s="159"/>
    </row>
    <row r="139" spans="1:12">
      <c r="A139" s="59">
        <v>134</v>
      </c>
      <c r="B139" s="59">
        <v>65001133</v>
      </c>
      <c r="C139" s="60" t="s">
        <v>531</v>
      </c>
      <c r="D139" s="61" t="s">
        <v>28</v>
      </c>
      <c r="E139" s="62">
        <v>17</v>
      </c>
      <c r="F139" s="63">
        <v>395.72</v>
      </c>
      <c r="G139" s="64">
        <v>6727.2400000000007</v>
      </c>
      <c r="H139" s="64">
        <v>511.27</v>
      </c>
      <c r="I139" s="64">
        <v>8691.59</v>
      </c>
      <c r="J139" s="62">
        <v>1.292</v>
      </c>
      <c r="K139" s="62"/>
      <c r="L139" s="159"/>
    </row>
    <row r="140" spans="1:12" ht="24">
      <c r="A140" s="65">
        <v>135</v>
      </c>
      <c r="B140" s="66" t="s">
        <v>489</v>
      </c>
      <c r="C140" s="72" t="s">
        <v>532</v>
      </c>
      <c r="D140" s="68" t="s">
        <v>442</v>
      </c>
      <c r="E140" s="69">
        <v>2</v>
      </c>
      <c r="F140" s="70">
        <v>1646.75</v>
      </c>
      <c r="G140" s="71">
        <v>3293.5</v>
      </c>
      <c r="H140" s="71">
        <v>2127.6</v>
      </c>
      <c r="I140" s="71">
        <v>4255.2</v>
      </c>
      <c r="J140" s="69">
        <v>1.292</v>
      </c>
      <c r="K140" s="69"/>
      <c r="L140" s="159"/>
    </row>
    <row r="141" spans="1:12" ht="24">
      <c r="A141" s="65">
        <v>136</v>
      </c>
      <c r="B141" s="66" t="s">
        <v>471</v>
      </c>
      <c r="C141" s="72" t="s">
        <v>533</v>
      </c>
      <c r="D141" s="68" t="s">
        <v>442</v>
      </c>
      <c r="E141" s="69">
        <v>1</v>
      </c>
      <c r="F141" s="70">
        <v>12787.91</v>
      </c>
      <c r="G141" s="71">
        <v>12787.91</v>
      </c>
      <c r="H141" s="71">
        <v>16521.98</v>
      </c>
      <c r="I141" s="71">
        <v>16521.98</v>
      </c>
      <c r="J141" s="69">
        <v>1.292</v>
      </c>
      <c r="K141" s="69"/>
      <c r="L141" s="159"/>
    </row>
    <row r="142" spans="1:12">
      <c r="A142" s="49">
        <v>137</v>
      </c>
      <c r="B142" s="49"/>
      <c r="C142" s="50" t="s">
        <v>469</v>
      </c>
      <c r="D142" s="51"/>
      <c r="E142" s="52"/>
      <c r="F142" s="52"/>
      <c r="G142" s="53">
        <f>G143</f>
        <v>11352.549999999997</v>
      </c>
      <c r="H142" s="53"/>
      <c r="I142" s="53">
        <f>I143</f>
        <v>13543.46</v>
      </c>
      <c r="J142" s="52"/>
      <c r="K142" s="52"/>
      <c r="L142" s="157">
        <f>I142-'Orçamento UTR II'!I142</f>
        <v>-0.13697880952531705</v>
      </c>
    </row>
    <row r="143" spans="1:12">
      <c r="A143" s="134">
        <v>138</v>
      </c>
      <c r="B143" s="54"/>
      <c r="C143" s="55" t="s">
        <v>470</v>
      </c>
      <c r="D143" s="56"/>
      <c r="E143" s="57"/>
      <c r="F143" s="57"/>
      <c r="G143" s="58">
        <f>SUM(G144:G154)</f>
        <v>11352.549999999997</v>
      </c>
      <c r="H143" s="58"/>
      <c r="I143" s="58">
        <f>SUM(I144:I154)</f>
        <v>13543.46</v>
      </c>
      <c r="J143" s="57"/>
      <c r="K143" s="57"/>
      <c r="L143" s="157">
        <f>I143-'Orçamento UTR II'!I143</f>
        <v>-0.13697880952531705</v>
      </c>
    </row>
    <row r="144" spans="1:12">
      <c r="A144" s="65">
        <v>139</v>
      </c>
      <c r="B144" s="66" t="s">
        <v>482</v>
      </c>
      <c r="C144" s="67" t="s">
        <v>483</v>
      </c>
      <c r="D144" s="68" t="s">
        <v>442</v>
      </c>
      <c r="E144" s="69">
        <v>5</v>
      </c>
      <c r="F144" s="70">
        <v>56.01</v>
      </c>
      <c r="G144" s="71">
        <v>280.05</v>
      </c>
      <c r="H144" s="71">
        <v>66.819999999999993</v>
      </c>
      <c r="I144" s="71">
        <v>334.1</v>
      </c>
      <c r="J144" s="69"/>
      <c r="K144" s="69">
        <v>1.1930000000000001</v>
      </c>
      <c r="L144" s="159"/>
    </row>
    <row r="145" spans="1:12">
      <c r="A145" s="65">
        <v>140</v>
      </c>
      <c r="B145" s="66" t="s">
        <v>534</v>
      </c>
      <c r="C145" s="67" t="s">
        <v>535</v>
      </c>
      <c r="D145" s="68" t="s">
        <v>442</v>
      </c>
      <c r="E145" s="69">
        <v>2</v>
      </c>
      <c r="F145" s="70">
        <v>409.36</v>
      </c>
      <c r="G145" s="71">
        <v>818.73</v>
      </c>
      <c r="H145" s="71">
        <v>488.37</v>
      </c>
      <c r="I145" s="71">
        <v>976.74</v>
      </c>
      <c r="J145" s="69"/>
      <c r="K145" s="69">
        <v>1.1930000000000001</v>
      </c>
      <c r="L145" s="159"/>
    </row>
    <row r="146" spans="1:12">
      <c r="A146" s="59">
        <v>141</v>
      </c>
      <c r="B146" s="59">
        <v>25001110</v>
      </c>
      <c r="C146" s="60" t="s">
        <v>536</v>
      </c>
      <c r="D146" s="61" t="s">
        <v>442</v>
      </c>
      <c r="E146" s="62">
        <v>1</v>
      </c>
      <c r="F146" s="63">
        <v>409.36</v>
      </c>
      <c r="G146" s="64">
        <v>409.36</v>
      </c>
      <c r="H146" s="64">
        <v>488.37</v>
      </c>
      <c r="I146" s="64">
        <v>488.37</v>
      </c>
      <c r="J146" s="62"/>
      <c r="K146" s="62">
        <v>1.1930000000000001</v>
      </c>
      <c r="L146" s="159"/>
    </row>
    <row r="147" spans="1:12">
      <c r="A147" s="65">
        <v>142</v>
      </c>
      <c r="B147" s="66" t="s">
        <v>537</v>
      </c>
      <c r="C147" s="67" t="s">
        <v>133</v>
      </c>
      <c r="D147" s="68" t="s">
        <v>442</v>
      </c>
      <c r="E147" s="69">
        <v>1</v>
      </c>
      <c r="F147" s="70">
        <v>640.47</v>
      </c>
      <c r="G147" s="71">
        <v>640.47</v>
      </c>
      <c r="H147" s="71">
        <v>764.08</v>
      </c>
      <c r="I147" s="71">
        <v>764.08</v>
      </c>
      <c r="J147" s="69"/>
      <c r="K147" s="69">
        <v>1.1930000000000001</v>
      </c>
      <c r="L147" s="159"/>
    </row>
    <row r="148" spans="1:12">
      <c r="A148" s="65">
        <v>143</v>
      </c>
      <c r="B148" s="66" t="s">
        <v>491</v>
      </c>
      <c r="C148" s="67" t="s">
        <v>492</v>
      </c>
      <c r="D148" s="68" t="s">
        <v>442</v>
      </c>
      <c r="E148" s="69">
        <v>40</v>
      </c>
      <c r="F148" s="70">
        <v>11.81</v>
      </c>
      <c r="G148" s="71">
        <v>472.53</v>
      </c>
      <c r="H148" s="71">
        <v>14.09</v>
      </c>
      <c r="I148" s="71">
        <v>563.6</v>
      </c>
      <c r="J148" s="69"/>
      <c r="K148" s="69">
        <v>1.1930000000000001</v>
      </c>
      <c r="L148" s="159"/>
    </row>
    <row r="149" spans="1:12">
      <c r="A149" s="65">
        <v>144</v>
      </c>
      <c r="B149" s="66" t="s">
        <v>538</v>
      </c>
      <c r="C149" s="67" t="s">
        <v>128</v>
      </c>
      <c r="D149" s="68" t="s">
        <v>442</v>
      </c>
      <c r="E149" s="69">
        <v>1</v>
      </c>
      <c r="F149" s="70">
        <v>856.29</v>
      </c>
      <c r="G149" s="71">
        <v>856.29</v>
      </c>
      <c r="H149" s="71">
        <v>1021.55</v>
      </c>
      <c r="I149" s="71">
        <v>1021.55</v>
      </c>
      <c r="J149" s="69"/>
      <c r="K149" s="69">
        <v>1.1930000000000001</v>
      </c>
      <c r="L149" s="159"/>
    </row>
    <row r="150" spans="1:12">
      <c r="A150" s="65">
        <v>145</v>
      </c>
      <c r="B150" s="66" t="s">
        <v>539</v>
      </c>
      <c r="C150" s="67" t="s">
        <v>132</v>
      </c>
      <c r="D150" s="68" t="s">
        <v>442</v>
      </c>
      <c r="E150" s="69">
        <v>1</v>
      </c>
      <c r="F150" s="70">
        <v>1778.04</v>
      </c>
      <c r="G150" s="71">
        <v>1778.04</v>
      </c>
      <c r="H150" s="71">
        <v>2121.1999999999998</v>
      </c>
      <c r="I150" s="71">
        <v>2121.1999999999998</v>
      </c>
      <c r="J150" s="69"/>
      <c r="K150" s="69">
        <v>1.1930000000000001</v>
      </c>
      <c r="L150" s="159"/>
    </row>
    <row r="151" spans="1:12">
      <c r="A151" s="65">
        <v>146</v>
      </c>
      <c r="B151" s="66" t="s">
        <v>540</v>
      </c>
      <c r="C151" s="67" t="s">
        <v>12</v>
      </c>
      <c r="D151" s="68" t="s">
        <v>442</v>
      </c>
      <c r="E151" s="69">
        <v>1</v>
      </c>
      <c r="F151" s="70">
        <v>4380</v>
      </c>
      <c r="G151" s="71">
        <v>4380</v>
      </c>
      <c r="H151" s="71">
        <v>5225.34</v>
      </c>
      <c r="I151" s="71">
        <v>5225.34</v>
      </c>
      <c r="J151" s="69"/>
      <c r="K151" s="69">
        <v>1.1930000000000001</v>
      </c>
      <c r="L151" s="159"/>
    </row>
    <row r="152" spans="1:12" s="80" customFormat="1">
      <c r="A152" s="73">
        <v>147</v>
      </c>
      <c r="B152" s="73">
        <v>21090</v>
      </c>
      <c r="C152" s="75" t="s">
        <v>541</v>
      </c>
      <c r="D152" s="76" t="s">
        <v>442</v>
      </c>
      <c r="E152" s="77">
        <v>2</v>
      </c>
      <c r="F152" s="78">
        <v>579.99</v>
      </c>
      <c r="G152" s="79">
        <v>1159.98</v>
      </c>
      <c r="H152" s="79">
        <v>691.93</v>
      </c>
      <c r="I152" s="79">
        <v>1383.86</v>
      </c>
      <c r="J152" s="77"/>
      <c r="K152" s="77">
        <v>1.1930000000000001</v>
      </c>
      <c r="L152" s="159"/>
    </row>
    <row r="153" spans="1:12" s="80" customFormat="1">
      <c r="A153" s="73">
        <v>148</v>
      </c>
      <c r="B153" s="73">
        <v>9836</v>
      </c>
      <c r="C153" s="75" t="s">
        <v>542</v>
      </c>
      <c r="D153" s="76" t="s">
        <v>28</v>
      </c>
      <c r="E153" s="77">
        <v>6</v>
      </c>
      <c r="F153" s="78">
        <v>14.91</v>
      </c>
      <c r="G153" s="79">
        <v>89.460000000000008</v>
      </c>
      <c r="H153" s="79">
        <v>17.79</v>
      </c>
      <c r="I153" s="79">
        <v>106.74</v>
      </c>
      <c r="J153" s="77"/>
      <c r="K153" s="77">
        <v>1.1930000000000001</v>
      </c>
      <c r="L153" s="159"/>
    </row>
    <row r="154" spans="1:12" s="80" customFormat="1">
      <c r="A154" s="73">
        <v>149</v>
      </c>
      <c r="B154" s="73">
        <v>20065</v>
      </c>
      <c r="C154" s="75" t="s">
        <v>543</v>
      </c>
      <c r="D154" s="76" t="s">
        <v>28</v>
      </c>
      <c r="E154" s="77">
        <v>12</v>
      </c>
      <c r="F154" s="78">
        <v>38.97</v>
      </c>
      <c r="G154" s="79">
        <v>467.64</v>
      </c>
      <c r="H154" s="79">
        <v>46.49</v>
      </c>
      <c r="I154" s="79">
        <v>557.88</v>
      </c>
      <c r="J154" s="77"/>
      <c r="K154" s="77">
        <v>1.1930000000000001</v>
      </c>
      <c r="L154" s="159"/>
    </row>
    <row r="155" spans="1:12">
      <c r="A155" s="49">
        <v>150</v>
      </c>
      <c r="B155" s="49"/>
      <c r="C155" s="50" t="s">
        <v>510</v>
      </c>
      <c r="D155" s="51"/>
      <c r="E155" s="52"/>
      <c r="F155" s="52"/>
      <c r="G155" s="53">
        <f>G156</f>
        <v>501513.83</v>
      </c>
      <c r="H155" s="53"/>
      <c r="I155" s="53">
        <f>I156</f>
        <v>598306</v>
      </c>
      <c r="J155" s="52"/>
      <c r="K155" s="52"/>
      <c r="L155" s="157">
        <f>I155-'Orçamento UTR II'!I155</f>
        <v>0</v>
      </c>
    </row>
    <row r="156" spans="1:12">
      <c r="A156" s="134">
        <v>151</v>
      </c>
      <c r="B156" s="54"/>
      <c r="C156" s="55" t="s">
        <v>511</v>
      </c>
      <c r="D156" s="56"/>
      <c r="E156" s="57"/>
      <c r="F156" s="57"/>
      <c r="G156" s="58">
        <f>SUM(G157:G157)</f>
        <v>501513.83</v>
      </c>
      <c r="H156" s="58"/>
      <c r="I156" s="58">
        <f>SUM(I157:I157)</f>
        <v>598306</v>
      </c>
      <c r="J156" s="57"/>
      <c r="K156" s="57"/>
      <c r="L156" s="157">
        <f>I156-'Orçamento UTR II'!I156</f>
        <v>0</v>
      </c>
    </row>
    <row r="157" spans="1:12" ht="24">
      <c r="A157" s="65">
        <v>152</v>
      </c>
      <c r="B157" s="72" t="s">
        <v>544</v>
      </c>
      <c r="C157" s="72" t="s">
        <v>545</v>
      </c>
      <c r="D157" s="68" t="s">
        <v>442</v>
      </c>
      <c r="E157" s="69">
        <v>1</v>
      </c>
      <c r="F157" s="70">
        <v>501513.83</v>
      </c>
      <c r="G157" s="71">
        <v>501513.83</v>
      </c>
      <c r="H157" s="71">
        <v>598306</v>
      </c>
      <c r="I157" s="71">
        <v>598306</v>
      </c>
      <c r="J157" s="69"/>
      <c r="K157" s="69">
        <v>1.1930000000000001</v>
      </c>
      <c r="L157" s="159"/>
    </row>
    <row r="158" spans="1:12">
      <c r="A158" s="43">
        <v>153</v>
      </c>
      <c r="B158" s="43"/>
      <c r="C158" s="44" t="s">
        <v>546</v>
      </c>
      <c r="D158" s="45"/>
      <c r="E158" s="46"/>
      <c r="F158" s="46"/>
      <c r="G158" s="47">
        <f>G159+G177</f>
        <v>61973.310000000005</v>
      </c>
      <c r="H158" s="47"/>
      <c r="I158" s="47">
        <f>I159+I177</f>
        <v>74600.960000000006</v>
      </c>
      <c r="J158" s="46"/>
      <c r="K158" s="46"/>
      <c r="L158" s="157">
        <f>I158-'Orçamento UTR II'!I158</f>
        <v>2.3273355999990599</v>
      </c>
    </row>
    <row r="159" spans="1:12">
      <c r="A159" s="49">
        <v>154</v>
      </c>
      <c r="B159" s="49"/>
      <c r="C159" s="50" t="s">
        <v>429</v>
      </c>
      <c r="D159" s="51"/>
      <c r="E159" s="52"/>
      <c r="F159" s="52"/>
      <c r="G159" s="53">
        <f>G160+G162+G171+G173+G175</f>
        <v>6711.79</v>
      </c>
      <c r="H159" s="53"/>
      <c r="I159" s="53">
        <f>I160+I162+I171+I173+I175</f>
        <v>8673.7800000000007</v>
      </c>
      <c r="J159" s="52"/>
      <c r="K159" s="52"/>
      <c r="L159" s="157">
        <f>I159-'Orçamento UTR II'!I159</f>
        <v>2.1573975999999675</v>
      </c>
    </row>
    <row r="160" spans="1:12">
      <c r="A160" s="134">
        <v>155</v>
      </c>
      <c r="B160" s="54"/>
      <c r="C160" s="55" t="s">
        <v>432</v>
      </c>
      <c r="D160" s="56"/>
      <c r="E160" s="57"/>
      <c r="F160" s="57"/>
      <c r="G160" s="58">
        <f>SUM(G161:G161)</f>
        <v>711.2</v>
      </c>
      <c r="H160" s="58"/>
      <c r="I160" s="58">
        <f>SUM(I161:I161)</f>
        <v>919.2</v>
      </c>
      <c r="J160" s="57"/>
      <c r="K160" s="57"/>
      <c r="L160" s="157">
        <f>I160-'Orçamento UTR II'!I160</f>
        <v>0.32959999999991396</v>
      </c>
    </row>
    <row r="161" spans="1:12" s="80" customFormat="1" ht="24">
      <c r="A161" s="73">
        <v>156</v>
      </c>
      <c r="B161" s="73">
        <v>90739</v>
      </c>
      <c r="C161" s="75" t="s">
        <v>547</v>
      </c>
      <c r="D161" s="76" t="s">
        <v>28</v>
      </c>
      <c r="E161" s="77">
        <v>80</v>
      </c>
      <c r="F161" s="78">
        <v>8.89</v>
      </c>
      <c r="G161" s="79">
        <v>711.2</v>
      </c>
      <c r="H161" s="79">
        <v>11.49</v>
      </c>
      <c r="I161" s="79">
        <v>919.2</v>
      </c>
      <c r="J161" s="77">
        <v>1.292</v>
      </c>
      <c r="K161" s="77"/>
      <c r="L161" s="159"/>
    </row>
    <row r="162" spans="1:12">
      <c r="A162" s="134">
        <v>157</v>
      </c>
      <c r="B162" s="54"/>
      <c r="C162" s="55" t="s">
        <v>444</v>
      </c>
      <c r="D162" s="56"/>
      <c r="E162" s="57"/>
      <c r="F162" s="57"/>
      <c r="G162" s="58">
        <f>SUM(G163:G170)</f>
        <v>3302.6400000000003</v>
      </c>
      <c r="H162" s="58"/>
      <c r="I162" s="58">
        <f>SUM(I163:I170)</f>
        <v>4266.7900000000009</v>
      </c>
      <c r="J162" s="57"/>
      <c r="K162" s="57"/>
      <c r="L162" s="157">
        <f>I162-'Orçamento UTR II'!I162</f>
        <v>-0.21441999999933614</v>
      </c>
    </row>
    <row r="163" spans="1:12">
      <c r="A163" s="59">
        <v>158</v>
      </c>
      <c r="B163" s="59">
        <v>65000152</v>
      </c>
      <c r="C163" s="60" t="s">
        <v>522</v>
      </c>
      <c r="D163" s="61" t="s">
        <v>17</v>
      </c>
      <c r="E163" s="62">
        <v>14.5</v>
      </c>
      <c r="F163" s="63">
        <v>63.57</v>
      </c>
      <c r="G163" s="64">
        <v>921.77</v>
      </c>
      <c r="H163" s="64">
        <v>82.13</v>
      </c>
      <c r="I163" s="64">
        <v>1190.8800000000001</v>
      </c>
      <c r="J163" s="62">
        <v>1.292</v>
      </c>
      <c r="K163" s="62"/>
      <c r="L163" s="159"/>
    </row>
    <row r="164" spans="1:12">
      <c r="A164" s="59">
        <v>159</v>
      </c>
      <c r="B164" s="59">
        <v>65000160</v>
      </c>
      <c r="C164" s="60" t="s">
        <v>548</v>
      </c>
      <c r="D164" s="61" t="s">
        <v>17</v>
      </c>
      <c r="E164" s="62">
        <v>58</v>
      </c>
      <c r="F164" s="63">
        <v>13.09</v>
      </c>
      <c r="G164" s="64">
        <v>759.22</v>
      </c>
      <c r="H164" s="64">
        <v>16.91</v>
      </c>
      <c r="I164" s="64">
        <v>980.78</v>
      </c>
      <c r="J164" s="62">
        <v>1.292</v>
      </c>
      <c r="K164" s="62"/>
      <c r="L164" s="159"/>
    </row>
    <row r="165" spans="1:12">
      <c r="A165" s="59">
        <v>160</v>
      </c>
      <c r="B165" s="59">
        <v>65000173</v>
      </c>
      <c r="C165" s="60" t="s">
        <v>446</v>
      </c>
      <c r="D165" s="61" t="s">
        <v>17</v>
      </c>
      <c r="E165" s="62">
        <v>57</v>
      </c>
      <c r="F165" s="63">
        <v>23.36</v>
      </c>
      <c r="G165" s="64">
        <v>1331.52</v>
      </c>
      <c r="H165" s="64">
        <v>30.18</v>
      </c>
      <c r="I165" s="64">
        <v>1720.26</v>
      </c>
      <c r="J165" s="62">
        <v>1.292</v>
      </c>
      <c r="K165" s="62"/>
      <c r="L165" s="159"/>
    </row>
    <row r="166" spans="1:12">
      <c r="A166" s="59">
        <v>161</v>
      </c>
      <c r="B166" s="59">
        <v>65000181</v>
      </c>
      <c r="C166" s="60" t="s">
        <v>447</v>
      </c>
      <c r="D166" s="61" t="s">
        <v>17</v>
      </c>
      <c r="E166" s="62">
        <v>19</v>
      </c>
      <c r="F166" s="63">
        <v>2.4</v>
      </c>
      <c r="G166" s="64">
        <v>45.6</v>
      </c>
      <c r="H166" s="64">
        <v>3.1</v>
      </c>
      <c r="I166" s="64">
        <v>58.9</v>
      </c>
      <c r="J166" s="62">
        <v>1.292</v>
      </c>
      <c r="K166" s="62"/>
      <c r="L166" s="159"/>
    </row>
    <row r="167" spans="1:12">
      <c r="A167" s="59">
        <v>162</v>
      </c>
      <c r="B167" s="59">
        <v>65002545</v>
      </c>
      <c r="C167" s="60" t="s">
        <v>448</v>
      </c>
      <c r="D167" s="61" t="s">
        <v>17</v>
      </c>
      <c r="E167" s="62">
        <v>19</v>
      </c>
      <c r="F167" s="63">
        <v>4.53</v>
      </c>
      <c r="G167" s="64">
        <v>86.070000000000007</v>
      </c>
      <c r="H167" s="64">
        <v>5.85</v>
      </c>
      <c r="I167" s="64">
        <v>111.15</v>
      </c>
      <c r="J167" s="62">
        <v>1.292</v>
      </c>
      <c r="K167" s="62"/>
      <c r="L167" s="159"/>
    </row>
    <row r="168" spans="1:12">
      <c r="A168" s="59">
        <v>163</v>
      </c>
      <c r="B168" s="59">
        <v>65002546</v>
      </c>
      <c r="C168" s="60" t="s">
        <v>449</v>
      </c>
      <c r="D168" s="61" t="s">
        <v>450</v>
      </c>
      <c r="E168" s="62">
        <v>38</v>
      </c>
      <c r="F168" s="63">
        <v>2.2599999999999998</v>
      </c>
      <c r="G168" s="64">
        <v>85.88</v>
      </c>
      <c r="H168" s="64">
        <v>2.92</v>
      </c>
      <c r="I168" s="64">
        <v>110.96</v>
      </c>
      <c r="J168" s="62">
        <v>1.292</v>
      </c>
      <c r="K168" s="62"/>
      <c r="L168" s="159"/>
    </row>
    <row r="169" spans="1:12">
      <c r="A169" s="59">
        <v>164</v>
      </c>
      <c r="B169" s="59">
        <v>65000182</v>
      </c>
      <c r="C169" s="60" t="s">
        <v>451</v>
      </c>
      <c r="D169" s="61" t="s">
        <v>17</v>
      </c>
      <c r="E169" s="62">
        <v>19</v>
      </c>
      <c r="F169" s="63">
        <v>0.61</v>
      </c>
      <c r="G169" s="64">
        <v>11.59</v>
      </c>
      <c r="H169" s="64">
        <v>0.79</v>
      </c>
      <c r="I169" s="64">
        <v>15.01</v>
      </c>
      <c r="J169" s="62">
        <v>1.292</v>
      </c>
      <c r="K169" s="62"/>
      <c r="L169" s="159"/>
    </row>
    <row r="170" spans="1:12">
      <c r="A170" s="59">
        <v>165</v>
      </c>
      <c r="B170" s="59">
        <v>65000176</v>
      </c>
      <c r="C170" s="60" t="s">
        <v>452</v>
      </c>
      <c r="D170" s="61" t="s">
        <v>17</v>
      </c>
      <c r="E170" s="62">
        <v>19</v>
      </c>
      <c r="F170" s="63">
        <v>3.21</v>
      </c>
      <c r="G170" s="64">
        <v>60.99</v>
      </c>
      <c r="H170" s="64">
        <v>4.1500000000000004</v>
      </c>
      <c r="I170" s="64">
        <v>78.849999999999994</v>
      </c>
      <c r="J170" s="62">
        <v>1.292</v>
      </c>
      <c r="K170" s="62"/>
      <c r="L170" s="159"/>
    </row>
    <row r="171" spans="1:12">
      <c r="A171" s="134">
        <v>166</v>
      </c>
      <c r="B171" s="54"/>
      <c r="C171" s="55" t="s">
        <v>462</v>
      </c>
      <c r="D171" s="56"/>
      <c r="E171" s="57"/>
      <c r="F171" s="57"/>
      <c r="G171" s="58">
        <f>SUM(G172)</f>
        <v>1943.1200000000001</v>
      </c>
      <c r="H171" s="58"/>
      <c r="I171" s="58">
        <f>SUM(I172)</f>
        <v>2512.36</v>
      </c>
      <c r="J171" s="57"/>
      <c r="K171" s="57"/>
      <c r="L171" s="157">
        <f>I171-'Orçamento UTR II'!I171</f>
        <v>1.8489599999998063</v>
      </c>
    </row>
    <row r="172" spans="1:12">
      <c r="A172" s="59">
        <v>167</v>
      </c>
      <c r="B172" s="59">
        <v>65000403</v>
      </c>
      <c r="C172" s="60" t="s">
        <v>466</v>
      </c>
      <c r="D172" s="61" t="s">
        <v>460</v>
      </c>
      <c r="E172" s="62">
        <v>428</v>
      </c>
      <c r="F172" s="63">
        <v>4.54</v>
      </c>
      <c r="G172" s="64">
        <v>1943.1200000000001</v>
      </c>
      <c r="H172" s="64">
        <v>5.87</v>
      </c>
      <c r="I172" s="64">
        <v>2512.36</v>
      </c>
      <c r="J172" s="62">
        <v>1.292</v>
      </c>
      <c r="K172" s="62"/>
      <c r="L172" s="159"/>
    </row>
    <row r="173" spans="1:12">
      <c r="A173" s="134">
        <v>168</v>
      </c>
      <c r="B173" s="54"/>
      <c r="C173" s="55" t="s">
        <v>549</v>
      </c>
      <c r="D173" s="56"/>
      <c r="E173" s="57"/>
      <c r="F173" s="57"/>
      <c r="G173" s="58">
        <f>SUM(G174:G174)</f>
        <v>40.43</v>
      </c>
      <c r="H173" s="58"/>
      <c r="I173" s="58">
        <f>SUM(I174:I174)</f>
        <v>52.23</v>
      </c>
      <c r="J173" s="57"/>
      <c r="K173" s="57"/>
      <c r="L173" s="157">
        <f>I173-'Orçamento UTR II'!I173</f>
        <v>-1.9424000000043407E-3</v>
      </c>
    </row>
    <row r="174" spans="1:12">
      <c r="A174" s="59">
        <v>169</v>
      </c>
      <c r="B174" s="59">
        <v>65001147</v>
      </c>
      <c r="C174" s="60" t="s">
        <v>550</v>
      </c>
      <c r="D174" s="61" t="s">
        <v>551</v>
      </c>
      <c r="E174" s="62">
        <v>0.08</v>
      </c>
      <c r="F174" s="63">
        <v>505.34</v>
      </c>
      <c r="G174" s="64">
        <v>40.43</v>
      </c>
      <c r="H174" s="64">
        <v>652.9</v>
      </c>
      <c r="I174" s="64">
        <v>52.23</v>
      </c>
      <c r="J174" s="62">
        <v>1.292</v>
      </c>
      <c r="K174" s="62"/>
      <c r="L174" s="159"/>
    </row>
    <row r="175" spans="1:12">
      <c r="A175" s="134">
        <v>170</v>
      </c>
      <c r="B175" s="54"/>
      <c r="C175" s="55" t="s">
        <v>552</v>
      </c>
      <c r="D175" s="56"/>
      <c r="E175" s="57"/>
      <c r="F175" s="57"/>
      <c r="G175" s="58">
        <f>SUM(G176:G176)</f>
        <v>714.4</v>
      </c>
      <c r="H175" s="58"/>
      <c r="I175" s="58">
        <f>SUM(I176:I176)</f>
        <v>923.2</v>
      </c>
      <c r="J175" s="57"/>
      <c r="K175" s="57"/>
      <c r="L175" s="157">
        <f>I175-'Orçamento UTR II'!I175</f>
        <v>0.1952000000001135</v>
      </c>
    </row>
    <row r="176" spans="1:12" s="80" customFormat="1">
      <c r="A176" s="73">
        <v>171</v>
      </c>
      <c r="B176" s="74">
        <v>99063</v>
      </c>
      <c r="C176" s="75" t="s">
        <v>553</v>
      </c>
      <c r="D176" s="76" t="s">
        <v>28</v>
      </c>
      <c r="E176" s="77">
        <v>80</v>
      </c>
      <c r="F176" s="78">
        <v>8.93</v>
      </c>
      <c r="G176" s="79">
        <v>714.4</v>
      </c>
      <c r="H176" s="79">
        <v>11.54</v>
      </c>
      <c r="I176" s="79">
        <v>923.2</v>
      </c>
      <c r="J176" s="77">
        <v>1.292</v>
      </c>
      <c r="K176" s="77"/>
      <c r="L176" s="159"/>
    </row>
    <row r="177" spans="1:12">
      <c r="A177" s="49">
        <v>172</v>
      </c>
      <c r="B177" s="49"/>
      <c r="C177" s="50" t="s">
        <v>469</v>
      </c>
      <c r="D177" s="51"/>
      <c r="E177" s="52"/>
      <c r="F177" s="52"/>
      <c r="G177" s="53">
        <f>G178</f>
        <v>55261.520000000004</v>
      </c>
      <c r="H177" s="53"/>
      <c r="I177" s="53">
        <f>I178</f>
        <v>65927.180000000008</v>
      </c>
      <c r="J177" s="52"/>
      <c r="K177" s="52"/>
      <c r="L177" s="157">
        <f>I177-'Orçamento UTR II'!I177</f>
        <v>0.16993800000636838</v>
      </c>
    </row>
    <row r="178" spans="1:12">
      <c r="A178" s="134">
        <v>173</v>
      </c>
      <c r="B178" s="54"/>
      <c r="C178" s="55" t="s">
        <v>470</v>
      </c>
      <c r="D178" s="56"/>
      <c r="E178" s="57"/>
      <c r="F178" s="57"/>
      <c r="G178" s="58">
        <f>SUM(G179:G187)</f>
        <v>55261.520000000004</v>
      </c>
      <c r="H178" s="58"/>
      <c r="I178" s="58">
        <f>SUM(I179:I187)</f>
        <v>65927.180000000008</v>
      </c>
      <c r="J178" s="57"/>
      <c r="K178" s="57"/>
      <c r="L178" s="157">
        <f>I178-'Orçamento UTR II'!I178</f>
        <v>0.16993800000636838</v>
      </c>
    </row>
    <row r="179" spans="1:12">
      <c r="A179" s="59">
        <v>174</v>
      </c>
      <c r="B179" s="59">
        <v>25002547</v>
      </c>
      <c r="C179" s="60" t="s">
        <v>554</v>
      </c>
      <c r="D179" s="61" t="s">
        <v>28</v>
      </c>
      <c r="E179" s="62">
        <v>84</v>
      </c>
      <c r="F179" s="63">
        <v>330.31</v>
      </c>
      <c r="G179" s="64">
        <v>27746.04</v>
      </c>
      <c r="H179" s="64">
        <v>394.06</v>
      </c>
      <c r="I179" s="64">
        <v>33101.040000000001</v>
      </c>
      <c r="J179" s="62"/>
      <c r="K179" s="62">
        <v>1.1930000000000001</v>
      </c>
      <c r="L179" s="159"/>
    </row>
    <row r="180" spans="1:12">
      <c r="A180" s="65">
        <v>175</v>
      </c>
      <c r="B180" s="66" t="s">
        <v>486</v>
      </c>
      <c r="C180" s="67" t="s">
        <v>174</v>
      </c>
      <c r="D180" s="68" t="s">
        <v>442</v>
      </c>
      <c r="E180" s="69">
        <v>2</v>
      </c>
      <c r="F180" s="70">
        <v>59.12</v>
      </c>
      <c r="G180" s="71">
        <v>118.24</v>
      </c>
      <c r="H180" s="71">
        <v>70.53</v>
      </c>
      <c r="I180" s="71">
        <v>141.06</v>
      </c>
      <c r="J180" s="69"/>
      <c r="K180" s="69">
        <v>1.1930000000000001</v>
      </c>
      <c r="L180" s="159"/>
    </row>
    <row r="181" spans="1:12">
      <c r="A181" s="65">
        <v>176</v>
      </c>
      <c r="B181" s="66" t="s">
        <v>528</v>
      </c>
      <c r="C181" s="67" t="s">
        <v>555</v>
      </c>
      <c r="D181" s="68" t="s">
        <v>442</v>
      </c>
      <c r="E181" s="69">
        <v>1</v>
      </c>
      <c r="F181" s="70">
        <v>282</v>
      </c>
      <c r="G181" s="71">
        <v>282</v>
      </c>
      <c r="H181" s="71">
        <v>336.43</v>
      </c>
      <c r="I181" s="71">
        <v>336.43</v>
      </c>
      <c r="J181" s="69"/>
      <c r="K181" s="69">
        <v>1.1930000000000001</v>
      </c>
      <c r="L181" s="159"/>
    </row>
    <row r="182" spans="1:12">
      <c r="A182" s="65">
        <v>177</v>
      </c>
      <c r="B182" s="66" t="s">
        <v>556</v>
      </c>
      <c r="C182" s="67" t="s">
        <v>557</v>
      </c>
      <c r="D182" s="68" t="s">
        <v>442</v>
      </c>
      <c r="E182" s="69">
        <v>1</v>
      </c>
      <c r="F182" s="70">
        <v>3748.54</v>
      </c>
      <c r="G182" s="71">
        <v>3748.54</v>
      </c>
      <c r="H182" s="71">
        <v>4472.01</v>
      </c>
      <c r="I182" s="71">
        <v>4472.01</v>
      </c>
      <c r="J182" s="69"/>
      <c r="K182" s="69">
        <v>1.1930000000000001</v>
      </c>
      <c r="L182" s="159"/>
    </row>
    <row r="183" spans="1:12">
      <c r="A183" s="59">
        <v>178</v>
      </c>
      <c r="B183" s="59">
        <v>25000611</v>
      </c>
      <c r="C183" s="60" t="s">
        <v>558</v>
      </c>
      <c r="D183" s="61" t="s">
        <v>442</v>
      </c>
      <c r="E183" s="62">
        <v>2</v>
      </c>
      <c r="F183" s="63">
        <v>2098.58</v>
      </c>
      <c r="G183" s="64">
        <v>4197.16</v>
      </c>
      <c r="H183" s="64">
        <v>2503.61</v>
      </c>
      <c r="I183" s="64">
        <v>5007.22</v>
      </c>
      <c r="J183" s="62"/>
      <c r="K183" s="62">
        <v>1.1930000000000001</v>
      </c>
      <c r="L183" s="159"/>
    </row>
    <row r="184" spans="1:12">
      <c r="A184" s="65">
        <v>179</v>
      </c>
      <c r="B184" s="66" t="s">
        <v>464</v>
      </c>
      <c r="C184" s="67" t="s">
        <v>54</v>
      </c>
      <c r="D184" s="68" t="s">
        <v>442</v>
      </c>
      <c r="E184" s="69">
        <v>32</v>
      </c>
      <c r="F184" s="70">
        <v>38.909999999999997</v>
      </c>
      <c r="G184" s="71">
        <v>1245.01</v>
      </c>
      <c r="H184" s="71">
        <v>46.42</v>
      </c>
      <c r="I184" s="71">
        <v>1485.44</v>
      </c>
      <c r="J184" s="69"/>
      <c r="K184" s="69">
        <v>1.1930000000000001</v>
      </c>
      <c r="L184" s="159"/>
    </row>
    <row r="185" spans="1:12">
      <c r="A185" s="65">
        <v>180</v>
      </c>
      <c r="B185" s="66" t="s">
        <v>559</v>
      </c>
      <c r="C185" s="67" t="s">
        <v>142</v>
      </c>
      <c r="D185" s="68" t="s">
        <v>442</v>
      </c>
      <c r="E185" s="69">
        <v>1</v>
      </c>
      <c r="F185" s="70">
        <v>17677.03</v>
      </c>
      <c r="G185" s="71">
        <v>17677.03</v>
      </c>
      <c r="H185" s="71">
        <v>21088.7</v>
      </c>
      <c r="I185" s="71">
        <v>21088.7</v>
      </c>
      <c r="J185" s="69"/>
      <c r="K185" s="69">
        <v>1.1930000000000001</v>
      </c>
      <c r="L185" s="159"/>
    </row>
    <row r="186" spans="1:12">
      <c r="A186" s="65">
        <v>181</v>
      </c>
      <c r="B186" s="66" t="s">
        <v>560</v>
      </c>
      <c r="C186" s="67" t="s">
        <v>101</v>
      </c>
      <c r="D186" s="68" t="s">
        <v>442</v>
      </c>
      <c r="E186" s="69">
        <v>1</v>
      </c>
      <c r="F186" s="70">
        <v>241.54</v>
      </c>
      <c r="G186" s="71">
        <v>241.54</v>
      </c>
      <c r="H186" s="71">
        <v>288.16000000000003</v>
      </c>
      <c r="I186" s="71">
        <v>288.16000000000003</v>
      </c>
      <c r="J186" s="69"/>
      <c r="K186" s="69">
        <v>1.1930000000000001</v>
      </c>
      <c r="L186" s="159"/>
    </row>
    <row r="187" spans="1:12" s="80" customFormat="1">
      <c r="A187" s="73">
        <v>182</v>
      </c>
      <c r="B187" s="73">
        <v>9836</v>
      </c>
      <c r="C187" s="75" t="s">
        <v>542</v>
      </c>
      <c r="D187" s="76" t="s">
        <v>28</v>
      </c>
      <c r="E187" s="77">
        <v>0.4</v>
      </c>
      <c r="F187" s="78">
        <v>14.91</v>
      </c>
      <c r="G187" s="79">
        <v>5.96</v>
      </c>
      <c r="H187" s="79">
        <v>17.79</v>
      </c>
      <c r="I187" s="79">
        <v>7.12</v>
      </c>
      <c r="J187" s="77"/>
      <c r="K187" s="77">
        <v>1.1930000000000001</v>
      </c>
      <c r="L187" s="159"/>
    </row>
    <row r="188" spans="1:12">
      <c r="A188" s="43">
        <v>183</v>
      </c>
      <c r="B188" s="43"/>
      <c r="C188" s="44" t="s">
        <v>561</v>
      </c>
      <c r="D188" s="45"/>
      <c r="E188" s="46"/>
      <c r="F188" s="46"/>
      <c r="G188" s="47">
        <f>G189+G204</f>
        <v>38455.4</v>
      </c>
      <c r="H188" s="47"/>
      <c r="I188" s="47">
        <f>I189+I204</f>
        <v>46859.63</v>
      </c>
      <c r="J188" s="46"/>
      <c r="K188" s="46"/>
      <c r="L188" s="157">
        <f>I188-'Orçamento UTR II'!I188</f>
        <v>0.22898343999258941</v>
      </c>
    </row>
    <row r="189" spans="1:12">
      <c r="A189" s="49">
        <v>184</v>
      </c>
      <c r="B189" s="49"/>
      <c r="C189" s="50" t="s">
        <v>429</v>
      </c>
      <c r="D189" s="51"/>
      <c r="E189" s="52"/>
      <c r="F189" s="52"/>
      <c r="G189" s="53">
        <f>G190+G195+G198+G200+G202</f>
        <v>9920.2300000000014</v>
      </c>
      <c r="H189" s="53"/>
      <c r="I189" s="53">
        <f>I190+I195+I198+I200+I202</f>
        <v>12816.71</v>
      </c>
      <c r="J189" s="52"/>
      <c r="K189" s="52"/>
      <c r="L189" s="157">
        <f>I189-'Orçamento UTR II'!I189</f>
        <v>-0.23320656000214512</v>
      </c>
    </row>
    <row r="190" spans="1:12">
      <c r="A190" s="134">
        <v>185</v>
      </c>
      <c r="B190" s="54"/>
      <c r="C190" s="55" t="s">
        <v>444</v>
      </c>
      <c r="D190" s="56"/>
      <c r="E190" s="57"/>
      <c r="F190" s="57"/>
      <c r="G190" s="58">
        <f>SUM(G191:G194)</f>
        <v>3977.6</v>
      </c>
      <c r="H190" s="58"/>
      <c r="I190" s="58">
        <f>SUM(I191:I194)</f>
        <v>5138.7700000000004</v>
      </c>
      <c r="J190" s="57"/>
      <c r="K190" s="57"/>
      <c r="L190" s="159"/>
    </row>
    <row r="191" spans="1:12">
      <c r="A191" s="59">
        <v>186</v>
      </c>
      <c r="B191" s="59">
        <v>65000152</v>
      </c>
      <c r="C191" s="60" t="s">
        <v>522</v>
      </c>
      <c r="D191" s="61" t="s">
        <v>17</v>
      </c>
      <c r="E191" s="62">
        <v>16</v>
      </c>
      <c r="F191" s="63">
        <v>63.57</v>
      </c>
      <c r="G191" s="64">
        <v>1017.12</v>
      </c>
      <c r="H191" s="64">
        <v>82.13</v>
      </c>
      <c r="I191" s="64">
        <v>1314.08</v>
      </c>
      <c r="J191" s="62">
        <v>1.292</v>
      </c>
      <c r="K191" s="62"/>
      <c r="L191" s="159"/>
    </row>
    <row r="192" spans="1:12">
      <c r="A192" s="59">
        <v>187</v>
      </c>
      <c r="B192" s="59">
        <v>65000153</v>
      </c>
      <c r="C192" s="60" t="s">
        <v>562</v>
      </c>
      <c r="D192" s="61" t="s">
        <v>17</v>
      </c>
      <c r="E192" s="62">
        <v>1</v>
      </c>
      <c r="F192" s="63">
        <v>84.76</v>
      </c>
      <c r="G192" s="64">
        <v>84.76</v>
      </c>
      <c r="H192" s="64">
        <v>109.51</v>
      </c>
      <c r="I192" s="64">
        <v>109.51</v>
      </c>
      <c r="J192" s="62">
        <v>1.292</v>
      </c>
      <c r="K192" s="62"/>
      <c r="L192" s="159"/>
    </row>
    <row r="193" spans="1:12" s="86" customFormat="1">
      <c r="A193" s="59">
        <v>188</v>
      </c>
      <c r="B193" s="82">
        <v>65000160</v>
      </c>
      <c r="C193" s="87" t="s">
        <v>548</v>
      </c>
      <c r="D193" s="84" t="s">
        <v>17</v>
      </c>
      <c r="E193" s="85">
        <v>68</v>
      </c>
      <c r="F193" s="63">
        <v>13.09</v>
      </c>
      <c r="G193" s="63">
        <v>890.12</v>
      </c>
      <c r="H193" s="63">
        <v>16.91</v>
      </c>
      <c r="I193" s="63">
        <v>1149.8800000000001</v>
      </c>
      <c r="J193" s="85">
        <v>1.292</v>
      </c>
      <c r="K193" s="85"/>
      <c r="L193" s="159"/>
    </row>
    <row r="194" spans="1:12">
      <c r="A194" s="59">
        <v>189</v>
      </c>
      <c r="B194" s="59">
        <v>65000173</v>
      </c>
      <c r="C194" s="60" t="s">
        <v>446</v>
      </c>
      <c r="D194" s="61" t="s">
        <v>17</v>
      </c>
      <c r="E194" s="62">
        <v>85</v>
      </c>
      <c r="F194" s="63">
        <v>23.36</v>
      </c>
      <c r="G194" s="64">
        <v>1985.6</v>
      </c>
      <c r="H194" s="64">
        <v>30.18</v>
      </c>
      <c r="I194" s="64">
        <v>2565.3000000000002</v>
      </c>
      <c r="J194" s="62">
        <v>1.292</v>
      </c>
      <c r="K194" s="62"/>
      <c r="L194" s="159"/>
    </row>
    <row r="195" spans="1:12">
      <c r="A195" s="134">
        <v>190</v>
      </c>
      <c r="B195" s="54"/>
      <c r="C195" s="55" t="s">
        <v>453</v>
      </c>
      <c r="D195" s="56"/>
      <c r="E195" s="57"/>
      <c r="F195" s="57"/>
      <c r="G195" s="58">
        <f>SUM(G196:G197)</f>
        <v>4564.07</v>
      </c>
      <c r="H195" s="58"/>
      <c r="I195" s="58">
        <f>SUM(I196:I197)</f>
        <v>5896.7199999999993</v>
      </c>
      <c r="J195" s="57"/>
      <c r="K195" s="57"/>
      <c r="L195" s="157">
        <f>I195-'Orçamento UTR II'!I195</f>
        <v>-5.8440000001610315E-2</v>
      </c>
    </row>
    <row r="196" spans="1:12" s="80" customFormat="1" ht="24">
      <c r="A196" s="73">
        <v>191</v>
      </c>
      <c r="B196" s="73">
        <v>101570</v>
      </c>
      <c r="C196" s="75" t="s">
        <v>678</v>
      </c>
      <c r="D196" s="76" t="s">
        <v>221</v>
      </c>
      <c r="E196" s="77">
        <v>169</v>
      </c>
      <c r="F196" s="78">
        <v>23.77</v>
      </c>
      <c r="G196" s="79">
        <v>4017.13</v>
      </c>
      <c r="H196" s="79">
        <v>30.71</v>
      </c>
      <c r="I196" s="79">
        <v>5189.99</v>
      </c>
      <c r="J196" s="77">
        <v>1.292</v>
      </c>
      <c r="K196" s="77"/>
      <c r="L196" s="159"/>
    </row>
    <row r="197" spans="1:12" s="80" customFormat="1" ht="24">
      <c r="A197" s="73">
        <v>192</v>
      </c>
      <c r="B197" s="73">
        <v>101572</v>
      </c>
      <c r="C197" s="75" t="s">
        <v>572</v>
      </c>
      <c r="D197" s="76" t="s">
        <v>221</v>
      </c>
      <c r="E197" s="77">
        <v>29</v>
      </c>
      <c r="F197" s="78">
        <v>18.86</v>
      </c>
      <c r="G197" s="79">
        <v>546.93999999999994</v>
      </c>
      <c r="H197" s="79">
        <v>24.37</v>
      </c>
      <c r="I197" s="79">
        <v>706.73</v>
      </c>
      <c r="J197" s="77">
        <v>1.292</v>
      </c>
      <c r="K197" s="77"/>
      <c r="L197" s="159"/>
    </row>
    <row r="198" spans="1:12">
      <c r="A198" s="134">
        <v>193</v>
      </c>
      <c r="B198" s="54"/>
      <c r="C198" s="55" t="s">
        <v>462</v>
      </c>
      <c r="D198" s="56"/>
      <c r="E198" s="57"/>
      <c r="F198" s="57"/>
      <c r="G198" s="58">
        <f>SUM(G199:G199)</f>
        <v>416.16</v>
      </c>
      <c r="H198" s="58"/>
      <c r="I198" s="58">
        <f>SUM(I199:I199)</f>
        <v>537.54</v>
      </c>
      <c r="J198" s="57"/>
      <c r="K198" s="57"/>
      <c r="L198" s="157">
        <f>I198-'Orçamento UTR II'!I198</f>
        <v>-0.13872000000003482</v>
      </c>
    </row>
    <row r="199" spans="1:12" s="80" customFormat="1" ht="24">
      <c r="A199" s="73">
        <v>194</v>
      </c>
      <c r="B199" s="73">
        <v>97158</v>
      </c>
      <c r="C199" s="75" t="s">
        <v>563</v>
      </c>
      <c r="D199" s="76" t="s">
        <v>28</v>
      </c>
      <c r="E199" s="77">
        <v>102</v>
      </c>
      <c r="F199" s="78">
        <v>4.08</v>
      </c>
      <c r="G199" s="79">
        <v>416.16</v>
      </c>
      <c r="H199" s="79">
        <v>5.27</v>
      </c>
      <c r="I199" s="79">
        <v>537.54</v>
      </c>
      <c r="J199" s="77">
        <v>1.292</v>
      </c>
      <c r="K199" s="77"/>
      <c r="L199" s="159"/>
    </row>
    <row r="200" spans="1:12">
      <c r="A200" s="134">
        <v>195</v>
      </c>
      <c r="B200" s="54"/>
      <c r="C200" s="55" t="s">
        <v>549</v>
      </c>
      <c r="D200" s="56"/>
      <c r="E200" s="57"/>
      <c r="F200" s="57"/>
      <c r="G200" s="58">
        <f>SUM(G201:G201)</f>
        <v>51.54</v>
      </c>
      <c r="H200" s="58"/>
      <c r="I200" s="58">
        <f>SUM(I201:I201)</f>
        <v>66.599999999999994</v>
      </c>
      <c r="J200" s="57"/>
      <c r="K200" s="57"/>
      <c r="L200" s="157">
        <f>I200-'Orçamento UTR II'!I200</f>
        <v>4.2734400000057349E-3</v>
      </c>
    </row>
    <row r="201" spans="1:12">
      <c r="A201" s="59">
        <v>196</v>
      </c>
      <c r="B201" s="59">
        <v>65001147</v>
      </c>
      <c r="C201" s="60" t="s">
        <v>550</v>
      </c>
      <c r="D201" s="61" t="s">
        <v>551</v>
      </c>
      <c r="E201" s="62">
        <v>0.10199999999999999</v>
      </c>
      <c r="F201" s="63">
        <v>505.34</v>
      </c>
      <c r="G201" s="64">
        <v>51.54</v>
      </c>
      <c r="H201" s="64">
        <v>652.9</v>
      </c>
      <c r="I201" s="64">
        <v>66.599999999999994</v>
      </c>
      <c r="J201" s="62">
        <v>1.292</v>
      </c>
      <c r="K201" s="62"/>
      <c r="L201" s="159"/>
    </row>
    <row r="202" spans="1:12">
      <c r="A202" s="134">
        <v>197</v>
      </c>
      <c r="B202" s="54"/>
      <c r="C202" s="55" t="s">
        <v>552</v>
      </c>
      <c r="D202" s="56"/>
      <c r="E202" s="57"/>
      <c r="F202" s="57"/>
      <c r="G202" s="58">
        <f>SUM(G203:G203)</f>
        <v>910.86</v>
      </c>
      <c r="H202" s="58"/>
      <c r="I202" s="58">
        <f>SUM(I203:I203)</f>
        <v>1177.08</v>
      </c>
      <c r="J202" s="57"/>
      <c r="K202" s="57"/>
      <c r="L202" s="157">
        <f>I202-'Orçamento UTR II'!I202</f>
        <v>0.24888000000009924</v>
      </c>
    </row>
    <row r="203" spans="1:12" s="80" customFormat="1">
      <c r="A203" s="73">
        <v>198</v>
      </c>
      <c r="B203" s="74">
        <v>99063</v>
      </c>
      <c r="C203" s="75" t="s">
        <v>553</v>
      </c>
      <c r="D203" s="76" t="s">
        <v>28</v>
      </c>
      <c r="E203" s="77">
        <v>102</v>
      </c>
      <c r="F203" s="78">
        <v>8.93</v>
      </c>
      <c r="G203" s="79">
        <v>910.86</v>
      </c>
      <c r="H203" s="79">
        <v>11.54</v>
      </c>
      <c r="I203" s="79">
        <v>1177.08</v>
      </c>
      <c r="J203" s="77">
        <v>1.292</v>
      </c>
      <c r="K203" s="77"/>
      <c r="L203" s="159"/>
    </row>
    <row r="204" spans="1:12">
      <c r="A204" s="49">
        <v>199</v>
      </c>
      <c r="B204" s="49"/>
      <c r="C204" s="50" t="s">
        <v>469</v>
      </c>
      <c r="D204" s="51"/>
      <c r="E204" s="52"/>
      <c r="F204" s="52"/>
      <c r="G204" s="53">
        <f>G205</f>
        <v>28535.170000000002</v>
      </c>
      <c r="H204" s="53"/>
      <c r="I204" s="53">
        <f>I205</f>
        <v>34042.92</v>
      </c>
      <c r="J204" s="52"/>
      <c r="K204" s="52"/>
      <c r="L204" s="157">
        <f>I204-'Orçamento UTR II'!I204</f>
        <v>0.46218999999837251</v>
      </c>
    </row>
    <row r="205" spans="1:12">
      <c r="A205" s="134">
        <v>200</v>
      </c>
      <c r="B205" s="54"/>
      <c r="C205" s="55" t="s">
        <v>470</v>
      </c>
      <c r="D205" s="56"/>
      <c r="E205" s="57"/>
      <c r="F205" s="57"/>
      <c r="G205" s="58">
        <f>SUM(G206:G208)</f>
        <v>28535.170000000002</v>
      </c>
      <c r="H205" s="58"/>
      <c r="I205" s="58">
        <f>SUM(I206:I208)</f>
        <v>34042.92</v>
      </c>
      <c r="J205" s="57"/>
      <c r="K205" s="57"/>
      <c r="L205" s="157">
        <f>I205-'Orçamento UTR II'!I205</f>
        <v>0.46218999999837251</v>
      </c>
    </row>
    <row r="206" spans="1:12">
      <c r="A206" s="59">
        <v>201</v>
      </c>
      <c r="B206" s="59">
        <v>25040210</v>
      </c>
      <c r="C206" s="60" t="s">
        <v>564</v>
      </c>
      <c r="D206" s="61" t="s">
        <v>28</v>
      </c>
      <c r="E206" s="62">
        <v>102</v>
      </c>
      <c r="F206" s="63">
        <v>269.51</v>
      </c>
      <c r="G206" s="64">
        <v>27490.02</v>
      </c>
      <c r="H206" s="64">
        <v>321.52999999999997</v>
      </c>
      <c r="I206" s="64">
        <v>32796.06</v>
      </c>
      <c r="J206" s="62"/>
      <c r="K206" s="62">
        <v>1.1930000000000001</v>
      </c>
      <c r="L206" s="159"/>
    </row>
    <row r="207" spans="1:12">
      <c r="A207" s="59">
        <v>202</v>
      </c>
      <c r="B207" s="59">
        <v>25000065</v>
      </c>
      <c r="C207" s="60" t="s">
        <v>565</v>
      </c>
      <c r="D207" s="61" t="s">
        <v>442</v>
      </c>
      <c r="E207" s="62">
        <v>1</v>
      </c>
      <c r="F207" s="63">
        <v>177.59</v>
      </c>
      <c r="G207" s="64">
        <v>177.59</v>
      </c>
      <c r="H207" s="64">
        <v>211.86</v>
      </c>
      <c r="I207" s="64">
        <v>211.86</v>
      </c>
      <c r="J207" s="62"/>
      <c r="K207" s="62">
        <v>1.1930000000000001</v>
      </c>
      <c r="L207" s="159"/>
    </row>
    <row r="208" spans="1:12">
      <c r="A208" s="59">
        <v>203</v>
      </c>
      <c r="B208" s="59">
        <v>25000087</v>
      </c>
      <c r="C208" s="60" t="s">
        <v>566</v>
      </c>
      <c r="D208" s="61" t="s">
        <v>442</v>
      </c>
      <c r="E208" s="62">
        <v>4</v>
      </c>
      <c r="F208" s="63">
        <v>216.89</v>
      </c>
      <c r="G208" s="64">
        <v>867.56</v>
      </c>
      <c r="H208" s="64">
        <v>258.75</v>
      </c>
      <c r="I208" s="64">
        <v>1035</v>
      </c>
      <c r="J208" s="62"/>
      <c r="K208" s="62">
        <v>1.1930000000000001</v>
      </c>
      <c r="L208" s="159"/>
    </row>
    <row r="209" spans="1:12">
      <c r="A209" s="43">
        <v>204</v>
      </c>
      <c r="B209" s="43"/>
      <c r="C209" s="44" t="s">
        <v>567</v>
      </c>
      <c r="D209" s="45"/>
      <c r="E209" s="46"/>
      <c r="F209" s="46"/>
      <c r="G209" s="47">
        <f>G210+G229</f>
        <v>18193.28</v>
      </c>
      <c r="H209" s="47"/>
      <c r="I209" s="47">
        <f>I210+I229</f>
        <v>22689.420000000002</v>
      </c>
      <c r="J209" s="46"/>
      <c r="K209" s="46"/>
      <c r="L209" s="157">
        <f>I209-'Orçamento UTR II'!I209</f>
        <v>0.21232080000118003</v>
      </c>
    </row>
    <row r="210" spans="1:12">
      <c r="A210" s="49">
        <v>205</v>
      </c>
      <c r="B210" s="49"/>
      <c r="C210" s="50" t="s">
        <v>429</v>
      </c>
      <c r="D210" s="51"/>
      <c r="E210" s="52"/>
      <c r="F210" s="52"/>
      <c r="G210" s="53">
        <f>G211+G213+G220+G222+G225+G227</f>
        <v>9945.8000000000011</v>
      </c>
      <c r="H210" s="53"/>
      <c r="I210" s="53">
        <f>I211+I213+I220+I222+I225+I227</f>
        <v>12850.060000000001</v>
      </c>
      <c r="J210" s="52"/>
      <c r="K210" s="52"/>
      <c r="L210" s="157">
        <f>I210-'Orçamento UTR II'!I210</f>
        <v>9.5960800001194002E-2</v>
      </c>
    </row>
    <row r="211" spans="1:12">
      <c r="A211" s="134">
        <v>206</v>
      </c>
      <c r="B211" s="54"/>
      <c r="C211" s="55" t="s">
        <v>432</v>
      </c>
      <c r="D211" s="56"/>
      <c r="E211" s="57"/>
      <c r="F211" s="57"/>
      <c r="G211" s="58">
        <f>SUM(G212:G212)</f>
        <v>312.3</v>
      </c>
      <c r="H211" s="58"/>
      <c r="I211" s="58">
        <f>SUM(I212:I212)</f>
        <v>403.2</v>
      </c>
      <c r="J211" s="57"/>
      <c r="K211" s="57"/>
      <c r="L211" s="157">
        <f>I211-'Orçamento UTR II'!I211</f>
        <v>-0.29160000000001673</v>
      </c>
    </row>
    <row r="212" spans="1:12" s="80" customFormat="1" ht="24">
      <c r="A212" s="73">
        <v>207</v>
      </c>
      <c r="B212" s="73">
        <v>90734</v>
      </c>
      <c r="C212" s="75" t="s">
        <v>568</v>
      </c>
      <c r="D212" s="76" t="s">
        <v>28</v>
      </c>
      <c r="E212" s="77">
        <v>90</v>
      </c>
      <c r="F212" s="78">
        <v>3.47</v>
      </c>
      <c r="G212" s="79">
        <v>312.3</v>
      </c>
      <c r="H212" s="79">
        <v>4.4800000000000004</v>
      </c>
      <c r="I212" s="79">
        <v>403.2</v>
      </c>
      <c r="J212" s="77">
        <v>1.292</v>
      </c>
      <c r="K212" s="77"/>
      <c r="L212" s="159"/>
    </row>
    <row r="213" spans="1:12">
      <c r="A213" s="134">
        <v>208</v>
      </c>
      <c r="B213" s="54"/>
      <c r="C213" s="55" t="s">
        <v>444</v>
      </c>
      <c r="D213" s="56"/>
      <c r="E213" s="57"/>
      <c r="F213" s="57"/>
      <c r="G213" s="58">
        <f>SUM(G214:G219)</f>
        <v>4559.0600000000004</v>
      </c>
      <c r="H213" s="58"/>
      <c r="I213" s="58">
        <f>SUM(I214:I219)</f>
        <v>5890.13</v>
      </c>
      <c r="J213" s="57"/>
      <c r="K213" s="57"/>
      <c r="L213" s="157">
        <f>I213-'Orçamento UTR II'!I213</f>
        <v>-0.16260000000056607</v>
      </c>
    </row>
    <row r="214" spans="1:12">
      <c r="A214" s="59">
        <v>209</v>
      </c>
      <c r="B214" s="59">
        <v>65000152</v>
      </c>
      <c r="C214" s="60" t="s">
        <v>522</v>
      </c>
      <c r="D214" s="61" t="s">
        <v>17</v>
      </c>
      <c r="E214" s="62">
        <v>16</v>
      </c>
      <c r="F214" s="63">
        <v>63.57</v>
      </c>
      <c r="G214" s="64">
        <v>1017.12</v>
      </c>
      <c r="H214" s="64">
        <v>82.13</v>
      </c>
      <c r="I214" s="64">
        <v>1314.08</v>
      </c>
      <c r="J214" s="62">
        <v>1.292</v>
      </c>
      <c r="K214" s="62"/>
      <c r="L214" s="159"/>
    </row>
    <row r="215" spans="1:12">
      <c r="A215" s="59">
        <v>210</v>
      </c>
      <c r="B215" s="59">
        <v>65000153</v>
      </c>
      <c r="C215" s="60" t="s">
        <v>569</v>
      </c>
      <c r="D215" s="61" t="s">
        <v>17</v>
      </c>
      <c r="E215" s="62">
        <v>1</v>
      </c>
      <c r="F215" s="63">
        <v>84.76</v>
      </c>
      <c r="G215" s="64">
        <v>84.76</v>
      </c>
      <c r="H215" s="64">
        <v>109.51</v>
      </c>
      <c r="I215" s="64">
        <v>109.51</v>
      </c>
      <c r="J215" s="62">
        <v>1.292</v>
      </c>
      <c r="K215" s="62"/>
      <c r="L215" s="159"/>
    </row>
    <row r="216" spans="1:12">
      <c r="A216" s="59">
        <v>211</v>
      </c>
      <c r="B216" s="59">
        <v>65000160</v>
      </c>
      <c r="C216" s="60" t="s">
        <v>548</v>
      </c>
      <c r="D216" s="61" t="s">
        <v>17</v>
      </c>
      <c r="E216" s="62">
        <v>63.5</v>
      </c>
      <c r="F216" s="63">
        <v>13.09</v>
      </c>
      <c r="G216" s="64">
        <v>831.22</v>
      </c>
      <c r="H216" s="64">
        <v>16.91</v>
      </c>
      <c r="I216" s="64">
        <v>1073.79</v>
      </c>
      <c r="J216" s="62">
        <v>1.292</v>
      </c>
      <c r="K216" s="62"/>
      <c r="L216" s="159"/>
    </row>
    <row r="217" spans="1:12">
      <c r="A217" s="59">
        <v>212</v>
      </c>
      <c r="B217" s="59">
        <v>65000161</v>
      </c>
      <c r="C217" s="60" t="s">
        <v>570</v>
      </c>
      <c r="D217" s="61" t="s">
        <v>17</v>
      </c>
      <c r="E217" s="62">
        <v>3.5</v>
      </c>
      <c r="F217" s="63">
        <v>17.690000000000001</v>
      </c>
      <c r="G217" s="64">
        <v>61.92</v>
      </c>
      <c r="H217" s="64">
        <v>22.86</v>
      </c>
      <c r="I217" s="64">
        <v>80.010000000000005</v>
      </c>
      <c r="J217" s="62">
        <v>1.292</v>
      </c>
      <c r="K217" s="62"/>
      <c r="L217" s="159"/>
    </row>
    <row r="218" spans="1:12">
      <c r="A218" s="59">
        <v>213</v>
      </c>
      <c r="B218" s="59">
        <v>65000172</v>
      </c>
      <c r="C218" s="60" t="s">
        <v>571</v>
      </c>
      <c r="D218" s="61" t="s">
        <v>221</v>
      </c>
      <c r="E218" s="62">
        <v>59</v>
      </c>
      <c r="F218" s="63">
        <v>10.199999999999999</v>
      </c>
      <c r="G218" s="64">
        <v>601.79999999999995</v>
      </c>
      <c r="H218" s="64">
        <v>13.18</v>
      </c>
      <c r="I218" s="64">
        <v>777.62</v>
      </c>
      <c r="J218" s="62">
        <v>1.292</v>
      </c>
      <c r="K218" s="62"/>
      <c r="L218" s="159"/>
    </row>
    <row r="219" spans="1:12">
      <c r="A219" s="59">
        <v>214</v>
      </c>
      <c r="B219" s="59">
        <v>65000173</v>
      </c>
      <c r="C219" s="60" t="s">
        <v>446</v>
      </c>
      <c r="D219" s="61" t="s">
        <v>17</v>
      </c>
      <c r="E219" s="62">
        <v>84</v>
      </c>
      <c r="F219" s="63">
        <v>23.36</v>
      </c>
      <c r="G219" s="64">
        <v>1962.24</v>
      </c>
      <c r="H219" s="64">
        <v>30.18</v>
      </c>
      <c r="I219" s="64">
        <v>2535.12</v>
      </c>
      <c r="J219" s="62">
        <v>1.292</v>
      </c>
      <c r="K219" s="62"/>
      <c r="L219" s="159"/>
    </row>
    <row r="220" spans="1:12">
      <c r="A220" s="134">
        <v>215</v>
      </c>
      <c r="B220" s="54"/>
      <c r="C220" s="55" t="s">
        <v>453</v>
      </c>
      <c r="D220" s="56"/>
      <c r="E220" s="57"/>
      <c r="F220" s="57"/>
      <c r="G220" s="58">
        <f>SUM(G221:G221)</f>
        <v>2244.34</v>
      </c>
      <c r="H220" s="58"/>
      <c r="I220" s="58">
        <f>SUM(I221:I221)</f>
        <v>2900.03</v>
      </c>
      <c r="J220" s="57"/>
      <c r="K220" s="57"/>
      <c r="L220" s="157">
        <f>I220-'Orçamento UTR II'!I220</f>
        <v>0.34272000000009939</v>
      </c>
    </row>
    <row r="221" spans="1:12" s="80" customFormat="1" ht="24">
      <c r="A221" s="73">
        <v>216</v>
      </c>
      <c r="B221" s="74">
        <v>101572</v>
      </c>
      <c r="C221" s="75" t="s">
        <v>572</v>
      </c>
      <c r="D221" s="76" t="s">
        <v>221</v>
      </c>
      <c r="E221" s="77">
        <v>119</v>
      </c>
      <c r="F221" s="78">
        <v>18.86</v>
      </c>
      <c r="G221" s="79">
        <v>2244.34</v>
      </c>
      <c r="H221" s="79">
        <v>24.37</v>
      </c>
      <c r="I221" s="79">
        <v>2900.03</v>
      </c>
      <c r="J221" s="77">
        <v>1.292</v>
      </c>
      <c r="K221" s="77"/>
      <c r="L221" s="159"/>
    </row>
    <row r="222" spans="1:12">
      <c r="A222" s="134">
        <v>217</v>
      </c>
      <c r="B222" s="54"/>
      <c r="C222" s="55" t="s">
        <v>455</v>
      </c>
      <c r="D222" s="56"/>
      <c r="E222" s="57"/>
      <c r="F222" s="57"/>
      <c r="G222" s="58">
        <f>SUM(G223:G224)</f>
        <v>1980.92</v>
      </c>
      <c r="H222" s="58"/>
      <c r="I222" s="58">
        <f>SUM(I223:I224)</f>
        <v>2559.34</v>
      </c>
      <c r="J222" s="57"/>
      <c r="K222" s="57"/>
      <c r="L222" s="157">
        <f>I222-'Orçamento UTR II'!I222</f>
        <v>-1.122399999985646E-2</v>
      </c>
    </row>
    <row r="223" spans="1:12">
      <c r="A223" s="59">
        <v>218</v>
      </c>
      <c r="B223" s="59">
        <v>65000316</v>
      </c>
      <c r="C223" s="60" t="s">
        <v>573</v>
      </c>
      <c r="D223" s="61" t="s">
        <v>442</v>
      </c>
      <c r="E223" s="62">
        <v>2</v>
      </c>
      <c r="F223" s="63">
        <v>807.41</v>
      </c>
      <c r="G223" s="64">
        <v>1614.82</v>
      </c>
      <c r="H223" s="64">
        <v>1043.17</v>
      </c>
      <c r="I223" s="64">
        <v>2086.34</v>
      </c>
      <c r="J223" s="62">
        <v>1.292</v>
      </c>
      <c r="K223" s="62"/>
      <c r="L223" s="159"/>
    </row>
    <row r="224" spans="1:12">
      <c r="A224" s="59">
        <v>219</v>
      </c>
      <c r="B224" s="59">
        <v>65000317</v>
      </c>
      <c r="C224" s="60" t="s">
        <v>574</v>
      </c>
      <c r="D224" s="61" t="s">
        <v>28</v>
      </c>
      <c r="E224" s="62">
        <v>0.6</v>
      </c>
      <c r="F224" s="63">
        <v>610.16999999999996</v>
      </c>
      <c r="G224" s="64">
        <v>366.1</v>
      </c>
      <c r="H224" s="64">
        <v>788.34</v>
      </c>
      <c r="I224" s="64">
        <v>473</v>
      </c>
      <c r="J224" s="62">
        <v>1.292</v>
      </c>
      <c r="K224" s="62"/>
      <c r="L224" s="159"/>
    </row>
    <row r="225" spans="1:12">
      <c r="A225" s="134">
        <v>220</v>
      </c>
      <c r="B225" s="54"/>
      <c r="C225" s="55" t="s">
        <v>549</v>
      </c>
      <c r="D225" s="56"/>
      <c r="E225" s="57"/>
      <c r="F225" s="57"/>
      <c r="G225" s="58">
        <f>SUM(G226:G226)</f>
        <v>45.48</v>
      </c>
      <c r="H225" s="58"/>
      <c r="I225" s="58">
        <f>SUM(I226:I226)</f>
        <v>58.76</v>
      </c>
      <c r="J225" s="57"/>
      <c r="K225" s="57"/>
      <c r="L225" s="157">
        <f>I225-'Orçamento UTR II'!I225</f>
        <v>-9.3520000000069103E-4</v>
      </c>
    </row>
    <row r="226" spans="1:12">
      <c r="A226" s="59">
        <v>221</v>
      </c>
      <c r="B226" s="59">
        <v>65001147</v>
      </c>
      <c r="C226" s="60" t="s">
        <v>550</v>
      </c>
      <c r="D226" s="61" t="s">
        <v>551</v>
      </c>
      <c r="E226" s="62">
        <v>0.09</v>
      </c>
      <c r="F226" s="63">
        <v>505.34</v>
      </c>
      <c r="G226" s="64">
        <v>45.48</v>
      </c>
      <c r="H226" s="64">
        <v>652.9</v>
      </c>
      <c r="I226" s="64">
        <v>58.76</v>
      </c>
      <c r="J226" s="62">
        <v>1.292</v>
      </c>
      <c r="K226" s="62"/>
      <c r="L226" s="159"/>
    </row>
    <row r="227" spans="1:12">
      <c r="A227" s="134">
        <v>222</v>
      </c>
      <c r="B227" s="54"/>
      <c r="C227" s="55" t="s">
        <v>552</v>
      </c>
      <c r="D227" s="56"/>
      <c r="E227" s="57"/>
      <c r="F227" s="57"/>
      <c r="G227" s="58">
        <f>SUM(G228:G228)</f>
        <v>803.69999999999993</v>
      </c>
      <c r="H227" s="58"/>
      <c r="I227" s="58">
        <f>SUM(I228:I228)</f>
        <v>1038.5999999999999</v>
      </c>
      <c r="J227" s="57"/>
      <c r="K227" s="57"/>
      <c r="L227" s="157">
        <f>I227-'Orçamento UTR II'!I227</f>
        <v>0.21959999999990032</v>
      </c>
    </row>
    <row r="228" spans="1:12" s="80" customFormat="1">
      <c r="A228" s="73">
        <v>223</v>
      </c>
      <c r="B228" s="74">
        <v>99063</v>
      </c>
      <c r="C228" s="75" t="s">
        <v>553</v>
      </c>
      <c r="D228" s="76" t="s">
        <v>28</v>
      </c>
      <c r="E228" s="77">
        <v>90</v>
      </c>
      <c r="F228" s="78">
        <v>8.93</v>
      </c>
      <c r="G228" s="79">
        <v>803.69999999999993</v>
      </c>
      <c r="H228" s="79">
        <v>11.54</v>
      </c>
      <c r="I228" s="79">
        <v>1038.5999999999999</v>
      </c>
      <c r="J228" s="77">
        <v>1.292</v>
      </c>
      <c r="K228" s="77"/>
      <c r="L228" s="159"/>
    </row>
    <row r="229" spans="1:12">
      <c r="A229" s="49">
        <v>224</v>
      </c>
      <c r="B229" s="49"/>
      <c r="C229" s="50" t="s">
        <v>469</v>
      </c>
      <c r="D229" s="51"/>
      <c r="E229" s="52"/>
      <c r="F229" s="52"/>
      <c r="G229" s="53">
        <f>G230</f>
        <v>8247.48</v>
      </c>
      <c r="H229" s="53"/>
      <c r="I229" s="53">
        <f>I230</f>
        <v>9839.36</v>
      </c>
      <c r="J229" s="52"/>
      <c r="K229" s="52"/>
      <c r="L229" s="157">
        <f>I229-'Orçamento UTR II'!I229</f>
        <v>0.11635999999998603</v>
      </c>
    </row>
    <row r="230" spans="1:12">
      <c r="A230" s="134">
        <v>225</v>
      </c>
      <c r="B230" s="54"/>
      <c r="C230" s="55" t="s">
        <v>470</v>
      </c>
      <c r="D230" s="56"/>
      <c r="E230" s="57"/>
      <c r="F230" s="57"/>
      <c r="G230" s="58">
        <f>SUM(G231:G232)</f>
        <v>8247.48</v>
      </c>
      <c r="H230" s="58"/>
      <c r="I230" s="58">
        <f>SUM(I231:I232)</f>
        <v>9839.36</v>
      </c>
      <c r="J230" s="57"/>
      <c r="K230" s="57"/>
      <c r="L230" s="157">
        <f>I230-'Orçamento UTR II'!I230</f>
        <v>0.11635999999998603</v>
      </c>
    </row>
    <row r="231" spans="1:12" s="80" customFormat="1">
      <c r="A231" s="73">
        <v>226</v>
      </c>
      <c r="B231" s="73">
        <v>41936</v>
      </c>
      <c r="C231" s="75" t="s">
        <v>575</v>
      </c>
      <c r="D231" s="76" t="s">
        <v>28</v>
      </c>
      <c r="E231" s="77">
        <v>90</v>
      </c>
      <c r="F231" s="78">
        <v>78.75</v>
      </c>
      <c r="G231" s="79">
        <v>7087.5</v>
      </c>
      <c r="H231" s="79">
        <v>93.95</v>
      </c>
      <c r="I231" s="79">
        <v>8455.5</v>
      </c>
      <c r="J231" s="77"/>
      <c r="K231" s="77">
        <v>1.1930000000000001</v>
      </c>
      <c r="L231" s="159"/>
    </row>
    <row r="232" spans="1:12" s="80" customFormat="1">
      <c r="A232" s="73">
        <v>227</v>
      </c>
      <c r="B232" s="73">
        <v>21090</v>
      </c>
      <c r="C232" s="75" t="s">
        <v>541</v>
      </c>
      <c r="D232" s="76" t="s">
        <v>442</v>
      </c>
      <c r="E232" s="77">
        <v>2</v>
      </c>
      <c r="F232" s="78">
        <v>579.99</v>
      </c>
      <c r="G232" s="79">
        <v>1159.98</v>
      </c>
      <c r="H232" s="79">
        <v>691.93</v>
      </c>
      <c r="I232" s="79">
        <v>1383.86</v>
      </c>
      <c r="J232" s="77"/>
      <c r="K232" s="77">
        <v>1.1930000000000001</v>
      </c>
      <c r="L232" s="159"/>
    </row>
  </sheetData>
  <autoFilter ref="B1:B232" xr:uid="{00000000-0009-0000-0000-000001000000}"/>
  <pageMargins left="0.39370078740157483" right="0.39370078740157483" top="0.51181102362204722" bottom="0.51181102362204722" header="0.51181102362204722" footer="0.51181102362204722"/>
  <pageSetup paperSize="9" scale="71" fitToWidth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8"/>
  <sheetViews>
    <sheetView view="pageBreakPreview" topLeftCell="A70" zoomScale="85" zoomScaleNormal="85" zoomScaleSheetLayoutView="85" workbookViewId="0">
      <selection sqref="A1:P90"/>
    </sheetView>
  </sheetViews>
  <sheetFormatPr defaultRowHeight="11.25"/>
  <cols>
    <col min="1" max="1" width="13.33203125" style="185" customWidth="1"/>
    <col min="2" max="2" width="30.83203125" style="162" customWidth="1"/>
    <col min="3" max="3" width="14.83203125" style="186" customWidth="1"/>
    <col min="4" max="4" width="21.6640625" style="187" customWidth="1"/>
    <col min="5" max="5" width="14.83203125" style="188" customWidth="1"/>
    <col min="6" max="16" width="14.83203125" style="189" customWidth="1"/>
    <col min="17" max="17" width="18.33203125" style="161" hidden="1" customWidth="1"/>
    <col min="18" max="18" width="16.83203125" style="162" bestFit="1" customWidth="1"/>
    <col min="19" max="19" width="15.83203125" style="162" customWidth="1"/>
    <col min="20" max="244" width="9.33203125" style="162"/>
    <col min="245" max="245" width="13.33203125" style="162" customWidth="1"/>
    <col min="246" max="246" width="30.6640625" style="162" customWidth="1"/>
    <col min="247" max="247" width="14.83203125" style="162" customWidth="1"/>
    <col min="248" max="248" width="21.6640625" style="162" customWidth="1"/>
    <col min="249" max="272" width="14.83203125" style="162" customWidth="1"/>
    <col min="273" max="273" width="0" style="162" hidden="1" customWidth="1"/>
    <col min="274" max="274" width="12" style="162" bestFit="1" customWidth="1"/>
    <col min="275" max="275" width="15.83203125" style="162" customWidth="1"/>
    <col min="276" max="500" width="9.33203125" style="162"/>
    <col min="501" max="501" width="13.33203125" style="162" customWidth="1"/>
    <col min="502" max="502" width="30.6640625" style="162" customWidth="1"/>
    <col min="503" max="503" width="14.83203125" style="162" customWidth="1"/>
    <col min="504" max="504" width="21.6640625" style="162" customWidth="1"/>
    <col min="505" max="528" width="14.83203125" style="162" customWidth="1"/>
    <col min="529" max="529" width="0" style="162" hidden="1" customWidth="1"/>
    <col min="530" max="530" width="12" style="162" bestFit="1" customWidth="1"/>
    <col min="531" max="531" width="15.83203125" style="162" customWidth="1"/>
    <col min="532" max="756" width="9.33203125" style="162"/>
    <col min="757" max="757" width="13.33203125" style="162" customWidth="1"/>
    <col min="758" max="758" width="30.6640625" style="162" customWidth="1"/>
    <col min="759" max="759" width="14.83203125" style="162" customWidth="1"/>
    <col min="760" max="760" width="21.6640625" style="162" customWidth="1"/>
    <col min="761" max="784" width="14.83203125" style="162" customWidth="1"/>
    <col min="785" max="785" width="0" style="162" hidden="1" customWidth="1"/>
    <col min="786" max="786" width="12" style="162" bestFit="1" customWidth="1"/>
    <col min="787" max="787" width="15.83203125" style="162" customWidth="1"/>
    <col min="788" max="1012" width="9.33203125" style="162"/>
    <col min="1013" max="1013" width="13.33203125" style="162" customWidth="1"/>
    <col min="1014" max="1014" width="30.6640625" style="162" customWidth="1"/>
    <col min="1015" max="1015" width="14.83203125" style="162" customWidth="1"/>
    <col min="1016" max="1016" width="21.6640625" style="162" customWidth="1"/>
    <col min="1017" max="1040" width="14.83203125" style="162" customWidth="1"/>
    <col min="1041" max="1041" width="0" style="162" hidden="1" customWidth="1"/>
    <col min="1042" max="1042" width="12" style="162" bestFit="1" customWidth="1"/>
    <col min="1043" max="1043" width="15.83203125" style="162" customWidth="1"/>
    <col min="1044" max="1268" width="9.33203125" style="162"/>
    <col min="1269" max="1269" width="13.33203125" style="162" customWidth="1"/>
    <col min="1270" max="1270" width="30.6640625" style="162" customWidth="1"/>
    <col min="1271" max="1271" width="14.83203125" style="162" customWidth="1"/>
    <col min="1272" max="1272" width="21.6640625" style="162" customWidth="1"/>
    <col min="1273" max="1296" width="14.83203125" style="162" customWidth="1"/>
    <col min="1297" max="1297" width="0" style="162" hidden="1" customWidth="1"/>
    <col min="1298" max="1298" width="12" style="162" bestFit="1" customWidth="1"/>
    <col min="1299" max="1299" width="15.83203125" style="162" customWidth="1"/>
    <col min="1300" max="1524" width="9.33203125" style="162"/>
    <col min="1525" max="1525" width="13.33203125" style="162" customWidth="1"/>
    <col min="1526" max="1526" width="30.6640625" style="162" customWidth="1"/>
    <col min="1527" max="1527" width="14.83203125" style="162" customWidth="1"/>
    <col min="1528" max="1528" width="21.6640625" style="162" customWidth="1"/>
    <col min="1529" max="1552" width="14.83203125" style="162" customWidth="1"/>
    <col min="1553" max="1553" width="0" style="162" hidden="1" customWidth="1"/>
    <col min="1554" max="1554" width="12" style="162" bestFit="1" customWidth="1"/>
    <col min="1555" max="1555" width="15.83203125" style="162" customWidth="1"/>
    <col min="1556" max="1780" width="9.33203125" style="162"/>
    <col min="1781" max="1781" width="13.33203125" style="162" customWidth="1"/>
    <col min="1782" max="1782" width="30.6640625" style="162" customWidth="1"/>
    <col min="1783" max="1783" width="14.83203125" style="162" customWidth="1"/>
    <col min="1784" max="1784" width="21.6640625" style="162" customWidth="1"/>
    <col min="1785" max="1808" width="14.83203125" style="162" customWidth="1"/>
    <col min="1809" max="1809" width="0" style="162" hidden="1" customWidth="1"/>
    <col min="1810" max="1810" width="12" style="162" bestFit="1" customWidth="1"/>
    <col min="1811" max="1811" width="15.83203125" style="162" customWidth="1"/>
    <col min="1812" max="2036" width="9.33203125" style="162"/>
    <col min="2037" max="2037" width="13.33203125" style="162" customWidth="1"/>
    <col min="2038" max="2038" width="30.6640625" style="162" customWidth="1"/>
    <col min="2039" max="2039" width="14.83203125" style="162" customWidth="1"/>
    <col min="2040" max="2040" width="21.6640625" style="162" customWidth="1"/>
    <col min="2041" max="2064" width="14.83203125" style="162" customWidth="1"/>
    <col min="2065" max="2065" width="0" style="162" hidden="1" customWidth="1"/>
    <col min="2066" max="2066" width="12" style="162" bestFit="1" customWidth="1"/>
    <col min="2067" max="2067" width="15.83203125" style="162" customWidth="1"/>
    <col min="2068" max="2292" width="9.33203125" style="162"/>
    <col min="2293" max="2293" width="13.33203125" style="162" customWidth="1"/>
    <col min="2294" max="2294" width="30.6640625" style="162" customWidth="1"/>
    <col min="2295" max="2295" width="14.83203125" style="162" customWidth="1"/>
    <col min="2296" max="2296" width="21.6640625" style="162" customWidth="1"/>
    <col min="2297" max="2320" width="14.83203125" style="162" customWidth="1"/>
    <col min="2321" max="2321" width="0" style="162" hidden="1" customWidth="1"/>
    <col min="2322" max="2322" width="12" style="162" bestFit="1" customWidth="1"/>
    <col min="2323" max="2323" width="15.83203125" style="162" customWidth="1"/>
    <col min="2324" max="2548" width="9.33203125" style="162"/>
    <col min="2549" max="2549" width="13.33203125" style="162" customWidth="1"/>
    <col min="2550" max="2550" width="30.6640625" style="162" customWidth="1"/>
    <col min="2551" max="2551" width="14.83203125" style="162" customWidth="1"/>
    <col min="2552" max="2552" width="21.6640625" style="162" customWidth="1"/>
    <col min="2553" max="2576" width="14.83203125" style="162" customWidth="1"/>
    <col min="2577" max="2577" width="0" style="162" hidden="1" customWidth="1"/>
    <col min="2578" max="2578" width="12" style="162" bestFit="1" customWidth="1"/>
    <col min="2579" max="2579" width="15.83203125" style="162" customWidth="1"/>
    <col min="2580" max="2804" width="9.33203125" style="162"/>
    <col min="2805" max="2805" width="13.33203125" style="162" customWidth="1"/>
    <col min="2806" max="2806" width="30.6640625" style="162" customWidth="1"/>
    <col min="2807" max="2807" width="14.83203125" style="162" customWidth="1"/>
    <col min="2808" max="2808" width="21.6640625" style="162" customWidth="1"/>
    <col min="2809" max="2832" width="14.83203125" style="162" customWidth="1"/>
    <col min="2833" max="2833" width="0" style="162" hidden="1" customWidth="1"/>
    <col min="2834" max="2834" width="12" style="162" bestFit="1" customWidth="1"/>
    <col min="2835" max="2835" width="15.83203125" style="162" customWidth="1"/>
    <col min="2836" max="3060" width="9.33203125" style="162"/>
    <col min="3061" max="3061" width="13.33203125" style="162" customWidth="1"/>
    <col min="3062" max="3062" width="30.6640625" style="162" customWidth="1"/>
    <col min="3063" max="3063" width="14.83203125" style="162" customWidth="1"/>
    <col min="3064" max="3064" width="21.6640625" style="162" customWidth="1"/>
    <col min="3065" max="3088" width="14.83203125" style="162" customWidth="1"/>
    <col min="3089" max="3089" width="0" style="162" hidden="1" customWidth="1"/>
    <col min="3090" max="3090" width="12" style="162" bestFit="1" customWidth="1"/>
    <col min="3091" max="3091" width="15.83203125" style="162" customWidth="1"/>
    <col min="3092" max="3316" width="9.33203125" style="162"/>
    <col min="3317" max="3317" width="13.33203125" style="162" customWidth="1"/>
    <col min="3318" max="3318" width="30.6640625" style="162" customWidth="1"/>
    <col min="3319" max="3319" width="14.83203125" style="162" customWidth="1"/>
    <col min="3320" max="3320" width="21.6640625" style="162" customWidth="1"/>
    <col min="3321" max="3344" width="14.83203125" style="162" customWidth="1"/>
    <col min="3345" max="3345" width="0" style="162" hidden="1" customWidth="1"/>
    <col min="3346" max="3346" width="12" style="162" bestFit="1" customWidth="1"/>
    <col min="3347" max="3347" width="15.83203125" style="162" customWidth="1"/>
    <col min="3348" max="3572" width="9.33203125" style="162"/>
    <col min="3573" max="3573" width="13.33203125" style="162" customWidth="1"/>
    <col min="3574" max="3574" width="30.6640625" style="162" customWidth="1"/>
    <col min="3575" max="3575" width="14.83203125" style="162" customWidth="1"/>
    <col min="3576" max="3576" width="21.6640625" style="162" customWidth="1"/>
    <col min="3577" max="3600" width="14.83203125" style="162" customWidth="1"/>
    <col min="3601" max="3601" width="0" style="162" hidden="1" customWidth="1"/>
    <col min="3602" max="3602" width="12" style="162" bestFit="1" customWidth="1"/>
    <col min="3603" max="3603" width="15.83203125" style="162" customWidth="1"/>
    <col min="3604" max="3828" width="9.33203125" style="162"/>
    <col min="3829" max="3829" width="13.33203125" style="162" customWidth="1"/>
    <col min="3830" max="3830" width="30.6640625" style="162" customWidth="1"/>
    <col min="3831" max="3831" width="14.83203125" style="162" customWidth="1"/>
    <col min="3832" max="3832" width="21.6640625" style="162" customWidth="1"/>
    <col min="3833" max="3856" width="14.83203125" style="162" customWidth="1"/>
    <col min="3857" max="3857" width="0" style="162" hidden="1" customWidth="1"/>
    <col min="3858" max="3858" width="12" style="162" bestFit="1" customWidth="1"/>
    <col min="3859" max="3859" width="15.83203125" style="162" customWidth="1"/>
    <col min="3860" max="4084" width="9.33203125" style="162"/>
    <col min="4085" max="4085" width="13.33203125" style="162" customWidth="1"/>
    <col min="4086" max="4086" width="30.6640625" style="162" customWidth="1"/>
    <col min="4087" max="4087" width="14.83203125" style="162" customWidth="1"/>
    <col min="4088" max="4088" width="21.6640625" style="162" customWidth="1"/>
    <col min="4089" max="4112" width="14.83203125" style="162" customWidth="1"/>
    <col min="4113" max="4113" width="0" style="162" hidden="1" customWidth="1"/>
    <col min="4114" max="4114" width="12" style="162" bestFit="1" customWidth="1"/>
    <col min="4115" max="4115" width="15.83203125" style="162" customWidth="1"/>
    <col min="4116" max="4340" width="9.33203125" style="162"/>
    <col min="4341" max="4341" width="13.33203125" style="162" customWidth="1"/>
    <col min="4342" max="4342" width="30.6640625" style="162" customWidth="1"/>
    <col min="4343" max="4343" width="14.83203125" style="162" customWidth="1"/>
    <col min="4344" max="4344" width="21.6640625" style="162" customWidth="1"/>
    <col min="4345" max="4368" width="14.83203125" style="162" customWidth="1"/>
    <col min="4369" max="4369" width="0" style="162" hidden="1" customWidth="1"/>
    <col min="4370" max="4370" width="12" style="162" bestFit="1" customWidth="1"/>
    <col min="4371" max="4371" width="15.83203125" style="162" customWidth="1"/>
    <col min="4372" max="4596" width="9.33203125" style="162"/>
    <col min="4597" max="4597" width="13.33203125" style="162" customWidth="1"/>
    <col min="4598" max="4598" width="30.6640625" style="162" customWidth="1"/>
    <col min="4599" max="4599" width="14.83203125" style="162" customWidth="1"/>
    <col min="4600" max="4600" width="21.6640625" style="162" customWidth="1"/>
    <col min="4601" max="4624" width="14.83203125" style="162" customWidth="1"/>
    <col min="4625" max="4625" width="0" style="162" hidden="1" customWidth="1"/>
    <col min="4626" max="4626" width="12" style="162" bestFit="1" customWidth="1"/>
    <col min="4627" max="4627" width="15.83203125" style="162" customWidth="1"/>
    <col min="4628" max="4852" width="9.33203125" style="162"/>
    <col min="4853" max="4853" width="13.33203125" style="162" customWidth="1"/>
    <col min="4854" max="4854" width="30.6640625" style="162" customWidth="1"/>
    <col min="4855" max="4855" width="14.83203125" style="162" customWidth="1"/>
    <col min="4856" max="4856" width="21.6640625" style="162" customWidth="1"/>
    <col min="4857" max="4880" width="14.83203125" style="162" customWidth="1"/>
    <col min="4881" max="4881" width="0" style="162" hidden="1" customWidth="1"/>
    <col min="4882" max="4882" width="12" style="162" bestFit="1" customWidth="1"/>
    <col min="4883" max="4883" width="15.83203125" style="162" customWidth="1"/>
    <col min="4884" max="5108" width="9.33203125" style="162"/>
    <col min="5109" max="5109" width="13.33203125" style="162" customWidth="1"/>
    <col min="5110" max="5110" width="30.6640625" style="162" customWidth="1"/>
    <col min="5111" max="5111" width="14.83203125" style="162" customWidth="1"/>
    <col min="5112" max="5112" width="21.6640625" style="162" customWidth="1"/>
    <col min="5113" max="5136" width="14.83203125" style="162" customWidth="1"/>
    <col min="5137" max="5137" width="0" style="162" hidden="1" customWidth="1"/>
    <col min="5138" max="5138" width="12" style="162" bestFit="1" customWidth="1"/>
    <col min="5139" max="5139" width="15.83203125" style="162" customWidth="1"/>
    <col min="5140" max="5364" width="9.33203125" style="162"/>
    <col min="5365" max="5365" width="13.33203125" style="162" customWidth="1"/>
    <col min="5366" max="5366" width="30.6640625" style="162" customWidth="1"/>
    <col min="5367" max="5367" width="14.83203125" style="162" customWidth="1"/>
    <col min="5368" max="5368" width="21.6640625" style="162" customWidth="1"/>
    <col min="5369" max="5392" width="14.83203125" style="162" customWidth="1"/>
    <col min="5393" max="5393" width="0" style="162" hidden="1" customWidth="1"/>
    <col min="5394" max="5394" width="12" style="162" bestFit="1" customWidth="1"/>
    <col min="5395" max="5395" width="15.83203125" style="162" customWidth="1"/>
    <col min="5396" max="5620" width="9.33203125" style="162"/>
    <col min="5621" max="5621" width="13.33203125" style="162" customWidth="1"/>
    <col min="5622" max="5622" width="30.6640625" style="162" customWidth="1"/>
    <col min="5623" max="5623" width="14.83203125" style="162" customWidth="1"/>
    <col min="5624" max="5624" width="21.6640625" style="162" customWidth="1"/>
    <col min="5625" max="5648" width="14.83203125" style="162" customWidth="1"/>
    <col min="5649" max="5649" width="0" style="162" hidden="1" customWidth="1"/>
    <col min="5650" max="5650" width="12" style="162" bestFit="1" customWidth="1"/>
    <col min="5651" max="5651" width="15.83203125" style="162" customWidth="1"/>
    <col min="5652" max="5876" width="9.33203125" style="162"/>
    <col min="5877" max="5877" width="13.33203125" style="162" customWidth="1"/>
    <col min="5878" max="5878" width="30.6640625" style="162" customWidth="1"/>
    <col min="5879" max="5879" width="14.83203125" style="162" customWidth="1"/>
    <col min="5880" max="5880" width="21.6640625" style="162" customWidth="1"/>
    <col min="5881" max="5904" width="14.83203125" style="162" customWidth="1"/>
    <col min="5905" max="5905" width="0" style="162" hidden="1" customWidth="1"/>
    <col min="5906" max="5906" width="12" style="162" bestFit="1" customWidth="1"/>
    <col min="5907" max="5907" width="15.83203125" style="162" customWidth="1"/>
    <col min="5908" max="6132" width="9.33203125" style="162"/>
    <col min="6133" max="6133" width="13.33203125" style="162" customWidth="1"/>
    <col min="6134" max="6134" width="30.6640625" style="162" customWidth="1"/>
    <col min="6135" max="6135" width="14.83203125" style="162" customWidth="1"/>
    <col min="6136" max="6136" width="21.6640625" style="162" customWidth="1"/>
    <col min="6137" max="6160" width="14.83203125" style="162" customWidth="1"/>
    <col min="6161" max="6161" width="0" style="162" hidden="1" customWidth="1"/>
    <col min="6162" max="6162" width="12" style="162" bestFit="1" customWidth="1"/>
    <col min="6163" max="6163" width="15.83203125" style="162" customWidth="1"/>
    <col min="6164" max="6388" width="9.33203125" style="162"/>
    <col min="6389" max="6389" width="13.33203125" style="162" customWidth="1"/>
    <col min="6390" max="6390" width="30.6640625" style="162" customWidth="1"/>
    <col min="6391" max="6391" width="14.83203125" style="162" customWidth="1"/>
    <col min="6392" max="6392" width="21.6640625" style="162" customWidth="1"/>
    <col min="6393" max="6416" width="14.83203125" style="162" customWidth="1"/>
    <col min="6417" max="6417" width="0" style="162" hidden="1" customWidth="1"/>
    <col min="6418" max="6418" width="12" style="162" bestFit="1" customWidth="1"/>
    <col min="6419" max="6419" width="15.83203125" style="162" customWidth="1"/>
    <col min="6420" max="6644" width="9.33203125" style="162"/>
    <col min="6645" max="6645" width="13.33203125" style="162" customWidth="1"/>
    <col min="6646" max="6646" width="30.6640625" style="162" customWidth="1"/>
    <col min="6647" max="6647" width="14.83203125" style="162" customWidth="1"/>
    <col min="6648" max="6648" width="21.6640625" style="162" customWidth="1"/>
    <col min="6649" max="6672" width="14.83203125" style="162" customWidth="1"/>
    <col min="6673" max="6673" width="0" style="162" hidden="1" customWidth="1"/>
    <col min="6674" max="6674" width="12" style="162" bestFit="1" customWidth="1"/>
    <col min="6675" max="6675" width="15.83203125" style="162" customWidth="1"/>
    <col min="6676" max="6900" width="9.33203125" style="162"/>
    <col min="6901" max="6901" width="13.33203125" style="162" customWidth="1"/>
    <col min="6902" max="6902" width="30.6640625" style="162" customWidth="1"/>
    <col min="6903" max="6903" width="14.83203125" style="162" customWidth="1"/>
    <col min="6904" max="6904" width="21.6640625" style="162" customWidth="1"/>
    <col min="6905" max="6928" width="14.83203125" style="162" customWidth="1"/>
    <col min="6929" max="6929" width="0" style="162" hidden="1" customWidth="1"/>
    <col min="6930" max="6930" width="12" style="162" bestFit="1" customWidth="1"/>
    <col min="6931" max="6931" width="15.83203125" style="162" customWidth="1"/>
    <col min="6932" max="7156" width="9.33203125" style="162"/>
    <col min="7157" max="7157" width="13.33203125" style="162" customWidth="1"/>
    <col min="7158" max="7158" width="30.6640625" style="162" customWidth="1"/>
    <col min="7159" max="7159" width="14.83203125" style="162" customWidth="1"/>
    <col min="7160" max="7160" width="21.6640625" style="162" customWidth="1"/>
    <col min="7161" max="7184" width="14.83203125" style="162" customWidth="1"/>
    <col min="7185" max="7185" width="0" style="162" hidden="1" customWidth="1"/>
    <col min="7186" max="7186" width="12" style="162" bestFit="1" customWidth="1"/>
    <col min="7187" max="7187" width="15.83203125" style="162" customWidth="1"/>
    <col min="7188" max="7412" width="9.33203125" style="162"/>
    <col min="7413" max="7413" width="13.33203125" style="162" customWidth="1"/>
    <col min="7414" max="7414" width="30.6640625" style="162" customWidth="1"/>
    <col min="7415" max="7415" width="14.83203125" style="162" customWidth="1"/>
    <col min="7416" max="7416" width="21.6640625" style="162" customWidth="1"/>
    <col min="7417" max="7440" width="14.83203125" style="162" customWidth="1"/>
    <col min="7441" max="7441" width="0" style="162" hidden="1" customWidth="1"/>
    <col min="7442" max="7442" width="12" style="162" bestFit="1" customWidth="1"/>
    <col min="7443" max="7443" width="15.83203125" style="162" customWidth="1"/>
    <col min="7444" max="7668" width="9.33203125" style="162"/>
    <col min="7669" max="7669" width="13.33203125" style="162" customWidth="1"/>
    <col min="7670" max="7670" width="30.6640625" style="162" customWidth="1"/>
    <col min="7671" max="7671" width="14.83203125" style="162" customWidth="1"/>
    <col min="7672" max="7672" width="21.6640625" style="162" customWidth="1"/>
    <col min="7673" max="7696" width="14.83203125" style="162" customWidth="1"/>
    <col min="7697" max="7697" width="0" style="162" hidden="1" customWidth="1"/>
    <col min="7698" max="7698" width="12" style="162" bestFit="1" customWidth="1"/>
    <col min="7699" max="7699" width="15.83203125" style="162" customWidth="1"/>
    <col min="7700" max="7924" width="9.33203125" style="162"/>
    <col min="7925" max="7925" width="13.33203125" style="162" customWidth="1"/>
    <col min="7926" max="7926" width="30.6640625" style="162" customWidth="1"/>
    <col min="7927" max="7927" width="14.83203125" style="162" customWidth="1"/>
    <col min="7928" max="7928" width="21.6640625" style="162" customWidth="1"/>
    <col min="7929" max="7952" width="14.83203125" style="162" customWidth="1"/>
    <col min="7953" max="7953" width="0" style="162" hidden="1" customWidth="1"/>
    <col min="7954" max="7954" width="12" style="162" bestFit="1" customWidth="1"/>
    <col min="7955" max="7955" width="15.83203125" style="162" customWidth="1"/>
    <col min="7956" max="8180" width="9.33203125" style="162"/>
    <col min="8181" max="8181" width="13.33203125" style="162" customWidth="1"/>
    <col min="8182" max="8182" width="30.6640625" style="162" customWidth="1"/>
    <col min="8183" max="8183" width="14.83203125" style="162" customWidth="1"/>
    <col min="8184" max="8184" width="21.6640625" style="162" customWidth="1"/>
    <col min="8185" max="8208" width="14.83203125" style="162" customWidth="1"/>
    <col min="8209" max="8209" width="0" style="162" hidden="1" customWidth="1"/>
    <col min="8210" max="8210" width="12" style="162" bestFit="1" customWidth="1"/>
    <col min="8211" max="8211" width="15.83203125" style="162" customWidth="1"/>
    <col min="8212" max="8436" width="9.33203125" style="162"/>
    <col min="8437" max="8437" width="13.33203125" style="162" customWidth="1"/>
    <col min="8438" max="8438" width="30.6640625" style="162" customWidth="1"/>
    <col min="8439" max="8439" width="14.83203125" style="162" customWidth="1"/>
    <col min="8440" max="8440" width="21.6640625" style="162" customWidth="1"/>
    <col min="8441" max="8464" width="14.83203125" style="162" customWidth="1"/>
    <col min="8465" max="8465" width="0" style="162" hidden="1" customWidth="1"/>
    <col min="8466" max="8466" width="12" style="162" bestFit="1" customWidth="1"/>
    <col min="8467" max="8467" width="15.83203125" style="162" customWidth="1"/>
    <col min="8468" max="8692" width="9.33203125" style="162"/>
    <col min="8693" max="8693" width="13.33203125" style="162" customWidth="1"/>
    <col min="8694" max="8694" width="30.6640625" style="162" customWidth="1"/>
    <col min="8695" max="8695" width="14.83203125" style="162" customWidth="1"/>
    <col min="8696" max="8696" width="21.6640625" style="162" customWidth="1"/>
    <col min="8697" max="8720" width="14.83203125" style="162" customWidth="1"/>
    <col min="8721" max="8721" width="0" style="162" hidden="1" customWidth="1"/>
    <col min="8722" max="8722" width="12" style="162" bestFit="1" customWidth="1"/>
    <col min="8723" max="8723" width="15.83203125" style="162" customWidth="1"/>
    <col min="8724" max="8948" width="9.33203125" style="162"/>
    <col min="8949" max="8949" width="13.33203125" style="162" customWidth="1"/>
    <col min="8950" max="8950" width="30.6640625" style="162" customWidth="1"/>
    <col min="8951" max="8951" width="14.83203125" style="162" customWidth="1"/>
    <col min="8952" max="8952" width="21.6640625" style="162" customWidth="1"/>
    <col min="8953" max="8976" width="14.83203125" style="162" customWidth="1"/>
    <col min="8977" max="8977" width="0" style="162" hidden="1" customWidth="1"/>
    <col min="8978" max="8978" width="12" style="162" bestFit="1" customWidth="1"/>
    <col min="8979" max="8979" width="15.83203125" style="162" customWidth="1"/>
    <col min="8980" max="9204" width="9.33203125" style="162"/>
    <col min="9205" max="9205" width="13.33203125" style="162" customWidth="1"/>
    <col min="9206" max="9206" width="30.6640625" style="162" customWidth="1"/>
    <col min="9207" max="9207" width="14.83203125" style="162" customWidth="1"/>
    <col min="9208" max="9208" width="21.6640625" style="162" customWidth="1"/>
    <col min="9209" max="9232" width="14.83203125" style="162" customWidth="1"/>
    <col min="9233" max="9233" width="0" style="162" hidden="1" customWidth="1"/>
    <col min="9234" max="9234" width="12" style="162" bestFit="1" customWidth="1"/>
    <col min="9235" max="9235" width="15.83203125" style="162" customWidth="1"/>
    <col min="9236" max="9460" width="9.33203125" style="162"/>
    <col min="9461" max="9461" width="13.33203125" style="162" customWidth="1"/>
    <col min="9462" max="9462" width="30.6640625" style="162" customWidth="1"/>
    <col min="9463" max="9463" width="14.83203125" style="162" customWidth="1"/>
    <col min="9464" max="9464" width="21.6640625" style="162" customWidth="1"/>
    <col min="9465" max="9488" width="14.83203125" style="162" customWidth="1"/>
    <col min="9489" max="9489" width="0" style="162" hidden="1" customWidth="1"/>
    <col min="9490" max="9490" width="12" style="162" bestFit="1" customWidth="1"/>
    <col min="9491" max="9491" width="15.83203125" style="162" customWidth="1"/>
    <col min="9492" max="9716" width="9.33203125" style="162"/>
    <col min="9717" max="9717" width="13.33203125" style="162" customWidth="1"/>
    <col min="9718" max="9718" width="30.6640625" style="162" customWidth="1"/>
    <col min="9719" max="9719" width="14.83203125" style="162" customWidth="1"/>
    <col min="9720" max="9720" width="21.6640625" style="162" customWidth="1"/>
    <col min="9721" max="9744" width="14.83203125" style="162" customWidth="1"/>
    <col min="9745" max="9745" width="0" style="162" hidden="1" customWidth="1"/>
    <col min="9746" max="9746" width="12" style="162" bestFit="1" customWidth="1"/>
    <col min="9747" max="9747" width="15.83203125" style="162" customWidth="1"/>
    <col min="9748" max="9972" width="9.33203125" style="162"/>
    <col min="9973" max="9973" width="13.33203125" style="162" customWidth="1"/>
    <col min="9974" max="9974" width="30.6640625" style="162" customWidth="1"/>
    <col min="9975" max="9975" width="14.83203125" style="162" customWidth="1"/>
    <col min="9976" max="9976" width="21.6640625" style="162" customWidth="1"/>
    <col min="9977" max="10000" width="14.83203125" style="162" customWidth="1"/>
    <col min="10001" max="10001" width="0" style="162" hidden="1" customWidth="1"/>
    <col min="10002" max="10002" width="12" style="162" bestFit="1" customWidth="1"/>
    <col min="10003" max="10003" width="15.83203125" style="162" customWidth="1"/>
    <col min="10004" max="10228" width="9.33203125" style="162"/>
    <col min="10229" max="10229" width="13.33203125" style="162" customWidth="1"/>
    <col min="10230" max="10230" width="30.6640625" style="162" customWidth="1"/>
    <col min="10231" max="10231" width="14.83203125" style="162" customWidth="1"/>
    <col min="10232" max="10232" width="21.6640625" style="162" customWidth="1"/>
    <col min="10233" max="10256" width="14.83203125" style="162" customWidth="1"/>
    <col min="10257" max="10257" width="0" style="162" hidden="1" customWidth="1"/>
    <col min="10258" max="10258" width="12" style="162" bestFit="1" customWidth="1"/>
    <col min="10259" max="10259" width="15.83203125" style="162" customWidth="1"/>
    <col min="10260" max="10484" width="9.33203125" style="162"/>
    <col min="10485" max="10485" width="13.33203125" style="162" customWidth="1"/>
    <col min="10486" max="10486" width="30.6640625" style="162" customWidth="1"/>
    <col min="10487" max="10487" width="14.83203125" style="162" customWidth="1"/>
    <col min="10488" max="10488" width="21.6640625" style="162" customWidth="1"/>
    <col min="10489" max="10512" width="14.83203125" style="162" customWidth="1"/>
    <col min="10513" max="10513" width="0" style="162" hidden="1" customWidth="1"/>
    <col min="10514" max="10514" width="12" style="162" bestFit="1" customWidth="1"/>
    <col min="10515" max="10515" width="15.83203125" style="162" customWidth="1"/>
    <col min="10516" max="10740" width="9.33203125" style="162"/>
    <col min="10741" max="10741" width="13.33203125" style="162" customWidth="1"/>
    <col min="10742" max="10742" width="30.6640625" style="162" customWidth="1"/>
    <col min="10743" max="10743" width="14.83203125" style="162" customWidth="1"/>
    <col min="10744" max="10744" width="21.6640625" style="162" customWidth="1"/>
    <col min="10745" max="10768" width="14.83203125" style="162" customWidth="1"/>
    <col min="10769" max="10769" width="0" style="162" hidden="1" customWidth="1"/>
    <col min="10770" max="10770" width="12" style="162" bestFit="1" customWidth="1"/>
    <col min="10771" max="10771" width="15.83203125" style="162" customWidth="1"/>
    <col min="10772" max="10996" width="9.33203125" style="162"/>
    <col min="10997" max="10997" width="13.33203125" style="162" customWidth="1"/>
    <col min="10998" max="10998" width="30.6640625" style="162" customWidth="1"/>
    <col min="10999" max="10999" width="14.83203125" style="162" customWidth="1"/>
    <col min="11000" max="11000" width="21.6640625" style="162" customWidth="1"/>
    <col min="11001" max="11024" width="14.83203125" style="162" customWidth="1"/>
    <col min="11025" max="11025" width="0" style="162" hidden="1" customWidth="1"/>
    <col min="11026" max="11026" width="12" style="162" bestFit="1" customWidth="1"/>
    <col min="11027" max="11027" width="15.83203125" style="162" customWidth="1"/>
    <col min="11028" max="11252" width="9.33203125" style="162"/>
    <col min="11253" max="11253" width="13.33203125" style="162" customWidth="1"/>
    <col min="11254" max="11254" width="30.6640625" style="162" customWidth="1"/>
    <col min="11255" max="11255" width="14.83203125" style="162" customWidth="1"/>
    <col min="11256" max="11256" width="21.6640625" style="162" customWidth="1"/>
    <col min="11257" max="11280" width="14.83203125" style="162" customWidth="1"/>
    <col min="11281" max="11281" width="0" style="162" hidden="1" customWidth="1"/>
    <col min="11282" max="11282" width="12" style="162" bestFit="1" customWidth="1"/>
    <col min="11283" max="11283" width="15.83203125" style="162" customWidth="1"/>
    <col min="11284" max="11508" width="9.33203125" style="162"/>
    <col min="11509" max="11509" width="13.33203125" style="162" customWidth="1"/>
    <col min="11510" max="11510" width="30.6640625" style="162" customWidth="1"/>
    <col min="11511" max="11511" width="14.83203125" style="162" customWidth="1"/>
    <col min="11512" max="11512" width="21.6640625" style="162" customWidth="1"/>
    <col min="11513" max="11536" width="14.83203125" style="162" customWidth="1"/>
    <col min="11537" max="11537" width="0" style="162" hidden="1" customWidth="1"/>
    <col min="11538" max="11538" width="12" style="162" bestFit="1" customWidth="1"/>
    <col min="11539" max="11539" width="15.83203125" style="162" customWidth="1"/>
    <col min="11540" max="11764" width="9.33203125" style="162"/>
    <col min="11765" max="11765" width="13.33203125" style="162" customWidth="1"/>
    <col min="11766" max="11766" width="30.6640625" style="162" customWidth="1"/>
    <col min="11767" max="11767" width="14.83203125" style="162" customWidth="1"/>
    <col min="11768" max="11768" width="21.6640625" style="162" customWidth="1"/>
    <col min="11769" max="11792" width="14.83203125" style="162" customWidth="1"/>
    <col min="11793" max="11793" width="0" style="162" hidden="1" customWidth="1"/>
    <col min="11794" max="11794" width="12" style="162" bestFit="1" customWidth="1"/>
    <col min="11795" max="11795" width="15.83203125" style="162" customWidth="1"/>
    <col min="11796" max="12020" width="9.33203125" style="162"/>
    <col min="12021" max="12021" width="13.33203125" style="162" customWidth="1"/>
    <col min="12022" max="12022" width="30.6640625" style="162" customWidth="1"/>
    <col min="12023" max="12023" width="14.83203125" style="162" customWidth="1"/>
    <col min="12024" max="12024" width="21.6640625" style="162" customWidth="1"/>
    <col min="12025" max="12048" width="14.83203125" style="162" customWidth="1"/>
    <col min="12049" max="12049" width="0" style="162" hidden="1" customWidth="1"/>
    <col min="12050" max="12050" width="12" style="162" bestFit="1" customWidth="1"/>
    <col min="12051" max="12051" width="15.83203125" style="162" customWidth="1"/>
    <col min="12052" max="12276" width="9.33203125" style="162"/>
    <col min="12277" max="12277" width="13.33203125" style="162" customWidth="1"/>
    <col min="12278" max="12278" width="30.6640625" style="162" customWidth="1"/>
    <col min="12279" max="12279" width="14.83203125" style="162" customWidth="1"/>
    <col min="12280" max="12280" width="21.6640625" style="162" customWidth="1"/>
    <col min="12281" max="12304" width="14.83203125" style="162" customWidth="1"/>
    <col min="12305" max="12305" width="0" style="162" hidden="1" customWidth="1"/>
    <col min="12306" max="12306" width="12" style="162" bestFit="1" customWidth="1"/>
    <col min="12307" max="12307" width="15.83203125" style="162" customWidth="1"/>
    <col min="12308" max="12532" width="9.33203125" style="162"/>
    <col min="12533" max="12533" width="13.33203125" style="162" customWidth="1"/>
    <col min="12534" max="12534" width="30.6640625" style="162" customWidth="1"/>
    <col min="12535" max="12535" width="14.83203125" style="162" customWidth="1"/>
    <col min="12536" max="12536" width="21.6640625" style="162" customWidth="1"/>
    <col min="12537" max="12560" width="14.83203125" style="162" customWidth="1"/>
    <col min="12561" max="12561" width="0" style="162" hidden="1" customWidth="1"/>
    <col min="12562" max="12562" width="12" style="162" bestFit="1" customWidth="1"/>
    <col min="12563" max="12563" width="15.83203125" style="162" customWidth="1"/>
    <col min="12564" max="12788" width="9.33203125" style="162"/>
    <col min="12789" max="12789" width="13.33203125" style="162" customWidth="1"/>
    <col min="12790" max="12790" width="30.6640625" style="162" customWidth="1"/>
    <col min="12791" max="12791" width="14.83203125" style="162" customWidth="1"/>
    <col min="12792" max="12792" width="21.6640625" style="162" customWidth="1"/>
    <col min="12793" max="12816" width="14.83203125" style="162" customWidth="1"/>
    <col min="12817" max="12817" width="0" style="162" hidden="1" customWidth="1"/>
    <col min="12818" max="12818" width="12" style="162" bestFit="1" customWidth="1"/>
    <col min="12819" max="12819" width="15.83203125" style="162" customWidth="1"/>
    <col min="12820" max="13044" width="9.33203125" style="162"/>
    <col min="13045" max="13045" width="13.33203125" style="162" customWidth="1"/>
    <col min="13046" max="13046" width="30.6640625" style="162" customWidth="1"/>
    <col min="13047" max="13047" width="14.83203125" style="162" customWidth="1"/>
    <col min="13048" max="13048" width="21.6640625" style="162" customWidth="1"/>
    <col min="13049" max="13072" width="14.83203125" style="162" customWidth="1"/>
    <col min="13073" max="13073" width="0" style="162" hidden="1" customWidth="1"/>
    <col min="13074" max="13074" width="12" style="162" bestFit="1" customWidth="1"/>
    <col min="13075" max="13075" width="15.83203125" style="162" customWidth="1"/>
    <col min="13076" max="13300" width="9.33203125" style="162"/>
    <col min="13301" max="13301" width="13.33203125" style="162" customWidth="1"/>
    <col min="13302" max="13302" width="30.6640625" style="162" customWidth="1"/>
    <col min="13303" max="13303" width="14.83203125" style="162" customWidth="1"/>
    <col min="13304" max="13304" width="21.6640625" style="162" customWidth="1"/>
    <col min="13305" max="13328" width="14.83203125" style="162" customWidth="1"/>
    <col min="13329" max="13329" width="0" style="162" hidden="1" customWidth="1"/>
    <col min="13330" max="13330" width="12" style="162" bestFit="1" customWidth="1"/>
    <col min="13331" max="13331" width="15.83203125" style="162" customWidth="1"/>
    <col min="13332" max="13556" width="9.33203125" style="162"/>
    <col min="13557" max="13557" width="13.33203125" style="162" customWidth="1"/>
    <col min="13558" max="13558" width="30.6640625" style="162" customWidth="1"/>
    <col min="13559" max="13559" width="14.83203125" style="162" customWidth="1"/>
    <col min="13560" max="13560" width="21.6640625" style="162" customWidth="1"/>
    <col min="13561" max="13584" width="14.83203125" style="162" customWidth="1"/>
    <col min="13585" max="13585" width="0" style="162" hidden="1" customWidth="1"/>
    <col min="13586" max="13586" width="12" style="162" bestFit="1" customWidth="1"/>
    <col min="13587" max="13587" width="15.83203125" style="162" customWidth="1"/>
    <col min="13588" max="13812" width="9.33203125" style="162"/>
    <col min="13813" max="13813" width="13.33203125" style="162" customWidth="1"/>
    <col min="13814" max="13814" width="30.6640625" style="162" customWidth="1"/>
    <col min="13815" max="13815" width="14.83203125" style="162" customWidth="1"/>
    <col min="13816" max="13816" width="21.6640625" style="162" customWidth="1"/>
    <col min="13817" max="13840" width="14.83203125" style="162" customWidth="1"/>
    <col min="13841" max="13841" width="0" style="162" hidden="1" customWidth="1"/>
    <col min="13842" max="13842" width="12" style="162" bestFit="1" customWidth="1"/>
    <col min="13843" max="13843" width="15.83203125" style="162" customWidth="1"/>
    <col min="13844" max="14068" width="9.33203125" style="162"/>
    <col min="14069" max="14069" width="13.33203125" style="162" customWidth="1"/>
    <col min="14070" max="14070" width="30.6640625" style="162" customWidth="1"/>
    <col min="14071" max="14071" width="14.83203125" style="162" customWidth="1"/>
    <col min="14072" max="14072" width="21.6640625" style="162" customWidth="1"/>
    <col min="14073" max="14096" width="14.83203125" style="162" customWidth="1"/>
    <col min="14097" max="14097" width="0" style="162" hidden="1" customWidth="1"/>
    <col min="14098" max="14098" width="12" style="162" bestFit="1" customWidth="1"/>
    <col min="14099" max="14099" width="15.83203125" style="162" customWidth="1"/>
    <col min="14100" max="14324" width="9.33203125" style="162"/>
    <col min="14325" max="14325" width="13.33203125" style="162" customWidth="1"/>
    <col min="14326" max="14326" width="30.6640625" style="162" customWidth="1"/>
    <col min="14327" max="14327" width="14.83203125" style="162" customWidth="1"/>
    <col min="14328" max="14328" width="21.6640625" style="162" customWidth="1"/>
    <col min="14329" max="14352" width="14.83203125" style="162" customWidth="1"/>
    <col min="14353" max="14353" width="0" style="162" hidden="1" customWidth="1"/>
    <col min="14354" max="14354" width="12" style="162" bestFit="1" customWidth="1"/>
    <col min="14355" max="14355" width="15.83203125" style="162" customWidth="1"/>
    <col min="14356" max="14580" width="9.33203125" style="162"/>
    <col min="14581" max="14581" width="13.33203125" style="162" customWidth="1"/>
    <col min="14582" max="14582" width="30.6640625" style="162" customWidth="1"/>
    <col min="14583" max="14583" width="14.83203125" style="162" customWidth="1"/>
    <col min="14584" max="14584" width="21.6640625" style="162" customWidth="1"/>
    <col min="14585" max="14608" width="14.83203125" style="162" customWidth="1"/>
    <col min="14609" max="14609" width="0" style="162" hidden="1" customWidth="1"/>
    <col min="14610" max="14610" width="12" style="162" bestFit="1" customWidth="1"/>
    <col min="14611" max="14611" width="15.83203125" style="162" customWidth="1"/>
    <col min="14612" max="14836" width="9.33203125" style="162"/>
    <col min="14837" max="14837" width="13.33203125" style="162" customWidth="1"/>
    <col min="14838" max="14838" width="30.6640625" style="162" customWidth="1"/>
    <col min="14839" max="14839" width="14.83203125" style="162" customWidth="1"/>
    <col min="14840" max="14840" width="21.6640625" style="162" customWidth="1"/>
    <col min="14841" max="14864" width="14.83203125" style="162" customWidth="1"/>
    <col min="14865" max="14865" width="0" style="162" hidden="1" customWidth="1"/>
    <col min="14866" max="14866" width="12" style="162" bestFit="1" customWidth="1"/>
    <col min="14867" max="14867" width="15.83203125" style="162" customWidth="1"/>
    <col min="14868" max="15092" width="9.33203125" style="162"/>
    <col min="15093" max="15093" width="13.33203125" style="162" customWidth="1"/>
    <col min="15094" max="15094" width="30.6640625" style="162" customWidth="1"/>
    <col min="15095" max="15095" width="14.83203125" style="162" customWidth="1"/>
    <col min="15096" max="15096" width="21.6640625" style="162" customWidth="1"/>
    <col min="15097" max="15120" width="14.83203125" style="162" customWidth="1"/>
    <col min="15121" max="15121" width="0" style="162" hidden="1" customWidth="1"/>
    <col min="15122" max="15122" width="12" style="162" bestFit="1" customWidth="1"/>
    <col min="15123" max="15123" width="15.83203125" style="162" customWidth="1"/>
    <col min="15124" max="15348" width="9.33203125" style="162"/>
    <col min="15349" max="15349" width="13.33203125" style="162" customWidth="1"/>
    <col min="15350" max="15350" width="30.6640625" style="162" customWidth="1"/>
    <col min="15351" max="15351" width="14.83203125" style="162" customWidth="1"/>
    <col min="15352" max="15352" width="21.6640625" style="162" customWidth="1"/>
    <col min="15353" max="15376" width="14.83203125" style="162" customWidth="1"/>
    <col min="15377" max="15377" width="0" style="162" hidden="1" customWidth="1"/>
    <col min="15378" max="15378" width="12" style="162" bestFit="1" customWidth="1"/>
    <col min="15379" max="15379" width="15.83203125" style="162" customWidth="1"/>
    <col min="15380" max="15604" width="9.33203125" style="162"/>
    <col min="15605" max="15605" width="13.33203125" style="162" customWidth="1"/>
    <col min="15606" max="15606" width="30.6640625" style="162" customWidth="1"/>
    <col min="15607" max="15607" width="14.83203125" style="162" customWidth="1"/>
    <col min="15608" max="15608" width="21.6640625" style="162" customWidth="1"/>
    <col min="15609" max="15632" width="14.83203125" style="162" customWidth="1"/>
    <col min="15633" max="15633" width="0" style="162" hidden="1" customWidth="1"/>
    <col min="15634" max="15634" width="12" style="162" bestFit="1" customWidth="1"/>
    <col min="15635" max="15635" width="15.83203125" style="162" customWidth="1"/>
    <col min="15636" max="15860" width="9.33203125" style="162"/>
    <col min="15861" max="15861" width="13.33203125" style="162" customWidth="1"/>
    <col min="15862" max="15862" width="30.6640625" style="162" customWidth="1"/>
    <col min="15863" max="15863" width="14.83203125" style="162" customWidth="1"/>
    <col min="15864" max="15864" width="21.6640625" style="162" customWidth="1"/>
    <col min="15865" max="15888" width="14.83203125" style="162" customWidth="1"/>
    <col min="15889" max="15889" width="0" style="162" hidden="1" customWidth="1"/>
    <col min="15890" max="15890" width="12" style="162" bestFit="1" customWidth="1"/>
    <col min="15891" max="15891" width="15.83203125" style="162" customWidth="1"/>
    <col min="15892" max="16116" width="9.33203125" style="162"/>
    <col min="16117" max="16117" width="13.33203125" style="162" customWidth="1"/>
    <col min="16118" max="16118" width="30.6640625" style="162" customWidth="1"/>
    <col min="16119" max="16119" width="14.83203125" style="162" customWidth="1"/>
    <col min="16120" max="16120" width="21.6640625" style="162" customWidth="1"/>
    <col min="16121" max="16144" width="14.83203125" style="162" customWidth="1"/>
    <col min="16145" max="16145" width="0" style="162" hidden="1" customWidth="1"/>
    <col min="16146" max="16146" width="12" style="162" bestFit="1" customWidth="1"/>
    <col min="16147" max="16147" width="15.83203125" style="162" customWidth="1"/>
    <col min="16148" max="16384" width="9.33203125" style="162"/>
  </cols>
  <sheetData>
    <row r="1" spans="1:19" ht="30" customHeight="1">
      <c r="A1" s="212" t="s">
        <v>708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4"/>
    </row>
    <row r="2" spans="1:19" ht="30" customHeight="1">
      <c r="A2" s="215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7"/>
    </row>
    <row r="3" spans="1:19" s="164" customFormat="1" ht="15" customHeight="1">
      <c r="A3" s="218" t="s">
        <v>686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20"/>
      <c r="Q3" s="163"/>
    </row>
    <row r="4" spans="1:19" s="166" customFormat="1" ht="15" customHeight="1">
      <c r="A4" s="221" t="s">
        <v>687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3"/>
      <c r="Q4" s="165"/>
    </row>
    <row r="5" spans="1:19" s="166" customFormat="1" ht="15" customHeight="1">
      <c r="A5" s="221"/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3"/>
      <c r="Q5" s="165"/>
    </row>
    <row r="6" spans="1:19" s="166" customFormat="1" ht="15" customHeight="1">
      <c r="A6" s="244" t="s">
        <v>688</v>
      </c>
      <c r="B6" s="245" t="s">
        <v>689</v>
      </c>
      <c r="C6" s="246" t="s">
        <v>690</v>
      </c>
      <c r="D6" s="247" t="s">
        <v>691</v>
      </c>
      <c r="E6" s="248" t="s">
        <v>740</v>
      </c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50"/>
      <c r="Q6" s="165"/>
    </row>
    <row r="7" spans="1:19" s="166" customFormat="1" ht="15" customHeight="1">
      <c r="A7" s="244"/>
      <c r="B7" s="245"/>
      <c r="C7" s="246"/>
      <c r="D7" s="247"/>
      <c r="E7" s="167" t="s">
        <v>692</v>
      </c>
      <c r="F7" s="167" t="s">
        <v>693</v>
      </c>
      <c r="G7" s="167" t="s">
        <v>694</v>
      </c>
      <c r="H7" s="167" t="s">
        <v>695</v>
      </c>
      <c r="I7" s="167" t="s">
        <v>696</v>
      </c>
      <c r="J7" s="167" t="s">
        <v>697</v>
      </c>
      <c r="K7" s="167" t="s">
        <v>698</v>
      </c>
      <c r="L7" s="167" t="s">
        <v>699</v>
      </c>
      <c r="M7" s="167" t="s">
        <v>700</v>
      </c>
      <c r="N7" s="167" t="s">
        <v>701</v>
      </c>
      <c r="O7" s="167" t="s">
        <v>702</v>
      </c>
      <c r="P7" s="167" t="s">
        <v>703</v>
      </c>
      <c r="Q7" s="165"/>
    </row>
    <row r="8" spans="1:19" s="166" customFormat="1" ht="15" customHeight="1">
      <c r="A8" s="251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3"/>
      <c r="Q8" s="165"/>
    </row>
    <row r="9" spans="1:19" s="166" customFormat="1" ht="17.100000000000001" customHeight="1">
      <c r="A9" s="230">
        <v>1</v>
      </c>
      <c r="B9" s="242" t="str">
        <f>'Orçamento UTR II -ARRED'!C8</f>
        <v>UTR ETA II - TANQUES DE COMPENSAÇÃO/ELEV. DE EFLUENTES DA ETA</v>
      </c>
      <c r="C9" s="232">
        <f>D9/$D$81</f>
        <v>0.35616777794877713</v>
      </c>
      <c r="D9" s="233">
        <f>SUM(D11:D20)</f>
        <v>570796.39</v>
      </c>
      <c r="E9" s="206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8"/>
      <c r="Q9" s="169"/>
      <c r="R9" s="190"/>
    </row>
    <row r="10" spans="1:19" s="166" customFormat="1" ht="17.100000000000001" customHeight="1">
      <c r="A10" s="230"/>
      <c r="B10" s="243"/>
      <c r="C10" s="232"/>
      <c r="D10" s="234"/>
      <c r="E10" s="209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1"/>
      <c r="Q10" s="171">
        <f t="shared" ref="Q10:Q18" si="0">SUM(E10:P10)</f>
        <v>0</v>
      </c>
      <c r="S10" s="172"/>
    </row>
    <row r="11" spans="1:19" s="173" customFormat="1" ht="15" customHeight="1">
      <c r="A11" s="224" t="s">
        <v>709</v>
      </c>
      <c r="B11" s="225" t="s">
        <v>714</v>
      </c>
      <c r="C11" s="227">
        <f>D11/$D$81</f>
        <v>1.6110971948827126E-2</v>
      </c>
      <c r="D11" s="228">
        <f>'Orçamento UTR II -ARRED'!I10+'Orçamento UTR II -ARRED'!I12</f>
        <v>25819.53</v>
      </c>
      <c r="E11" s="168">
        <v>1</v>
      </c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201"/>
      <c r="Q11" s="169">
        <f t="shared" si="0"/>
        <v>1</v>
      </c>
      <c r="S11" s="172"/>
    </row>
    <row r="12" spans="1:19" s="173" customFormat="1" ht="15" customHeight="1">
      <c r="A12" s="224"/>
      <c r="B12" s="226"/>
      <c r="C12" s="227"/>
      <c r="D12" s="229"/>
      <c r="E12" s="170">
        <f>$D$11*E11</f>
        <v>25819.53</v>
      </c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202"/>
      <c r="Q12" s="171">
        <f t="shared" si="0"/>
        <v>25819.53</v>
      </c>
      <c r="S12" s="172"/>
    </row>
    <row r="13" spans="1:19" s="173" customFormat="1" ht="15" customHeight="1">
      <c r="A13" s="224" t="s">
        <v>710</v>
      </c>
      <c r="B13" s="225" t="s">
        <v>444</v>
      </c>
      <c r="C13" s="227">
        <f>D13/$D$81</f>
        <v>9.8422546146981569E-3</v>
      </c>
      <c r="D13" s="228">
        <f>'Orçamento UTR II -ARRED'!I22</f>
        <v>15773.25</v>
      </c>
      <c r="E13" s="168"/>
      <c r="F13" s="168">
        <v>0.6</v>
      </c>
      <c r="G13" s="168">
        <v>0.4</v>
      </c>
      <c r="H13" s="168"/>
      <c r="I13" s="168"/>
      <c r="J13" s="168"/>
      <c r="K13" s="168"/>
      <c r="L13" s="168"/>
      <c r="M13" s="168"/>
      <c r="N13" s="168"/>
      <c r="O13" s="168"/>
      <c r="P13" s="201"/>
      <c r="Q13" s="169">
        <f t="shared" si="0"/>
        <v>1</v>
      </c>
      <c r="S13" s="172"/>
    </row>
    <row r="14" spans="1:19" s="173" customFormat="1" ht="15" customHeight="1">
      <c r="A14" s="224"/>
      <c r="B14" s="226"/>
      <c r="C14" s="227"/>
      <c r="D14" s="229"/>
      <c r="E14" s="170"/>
      <c r="F14" s="170">
        <f>$D$13*F13</f>
        <v>9463.9499999999989</v>
      </c>
      <c r="G14" s="170">
        <f>$D$13*G13</f>
        <v>6309.3</v>
      </c>
      <c r="H14" s="170"/>
      <c r="I14" s="170"/>
      <c r="J14" s="170"/>
      <c r="K14" s="170"/>
      <c r="L14" s="170"/>
      <c r="M14" s="170"/>
      <c r="N14" s="170"/>
      <c r="O14" s="170"/>
      <c r="P14" s="202"/>
      <c r="Q14" s="171">
        <f t="shared" si="0"/>
        <v>15773.25</v>
      </c>
      <c r="S14" s="172"/>
    </row>
    <row r="15" spans="1:19" s="173" customFormat="1" ht="15" customHeight="1">
      <c r="A15" s="224" t="s">
        <v>711</v>
      </c>
      <c r="B15" s="225" t="s">
        <v>715</v>
      </c>
      <c r="C15" s="227">
        <f>D15/$D$81</f>
        <v>0.16357078076913459</v>
      </c>
      <c r="D15" s="228">
        <f>'Orçamento UTR II -ARRED'!I30+'Orçamento UTR II -ARRED'!I32</f>
        <v>262139.41</v>
      </c>
      <c r="E15" s="168"/>
      <c r="F15" s="168"/>
      <c r="G15" s="168">
        <v>0.5</v>
      </c>
      <c r="H15" s="168">
        <v>0.5</v>
      </c>
      <c r="I15" s="168"/>
      <c r="J15" s="168"/>
      <c r="K15" s="168"/>
      <c r="L15" s="168"/>
      <c r="M15" s="168"/>
      <c r="N15" s="168"/>
      <c r="O15" s="168"/>
      <c r="P15" s="201"/>
      <c r="Q15" s="169">
        <f t="shared" si="0"/>
        <v>1</v>
      </c>
      <c r="S15" s="172"/>
    </row>
    <row r="16" spans="1:19" s="173" customFormat="1" ht="15" customHeight="1">
      <c r="A16" s="224"/>
      <c r="B16" s="226"/>
      <c r="C16" s="227"/>
      <c r="D16" s="229"/>
      <c r="E16" s="170"/>
      <c r="F16" s="170"/>
      <c r="G16" s="170">
        <f t="shared" ref="G16:H16" si="1">$D$15*G15</f>
        <v>131069.705</v>
      </c>
      <c r="H16" s="170">
        <f t="shared" si="1"/>
        <v>131069.705</v>
      </c>
      <c r="I16" s="170"/>
      <c r="J16" s="170"/>
      <c r="K16" s="170"/>
      <c r="L16" s="170"/>
      <c r="M16" s="170"/>
      <c r="N16" s="170"/>
      <c r="O16" s="170"/>
      <c r="P16" s="202"/>
      <c r="Q16" s="171">
        <f t="shared" si="0"/>
        <v>262139.41</v>
      </c>
      <c r="S16" s="172"/>
    </row>
    <row r="17" spans="1:19" s="173" customFormat="1" ht="15" customHeight="1">
      <c r="A17" s="224" t="s">
        <v>712</v>
      </c>
      <c r="B17" s="225" t="s">
        <v>462</v>
      </c>
      <c r="C17" s="227">
        <f>D17/$D$81</f>
        <v>0.1494371889533678</v>
      </c>
      <c r="D17" s="228">
        <f>'Orçamento UTR II -ARRED'!I39+'Orçamento UTR II -ARRED'!I46+'Orçamento UTR II -ARRED'!I86</f>
        <v>239488.84</v>
      </c>
      <c r="E17" s="168"/>
      <c r="F17" s="168"/>
      <c r="G17" s="168"/>
      <c r="H17" s="168"/>
      <c r="I17" s="168">
        <v>0.2</v>
      </c>
      <c r="J17" s="168">
        <v>0.2</v>
      </c>
      <c r="K17" s="168">
        <v>0.2</v>
      </c>
      <c r="L17" s="168">
        <v>0.2</v>
      </c>
      <c r="M17" s="168">
        <v>0.2</v>
      </c>
      <c r="N17" s="168"/>
      <c r="O17" s="168"/>
      <c r="P17" s="201"/>
      <c r="Q17" s="169">
        <f t="shared" si="0"/>
        <v>1</v>
      </c>
      <c r="S17" s="172"/>
    </row>
    <row r="18" spans="1:19" s="173" customFormat="1" ht="15" customHeight="1">
      <c r="A18" s="224"/>
      <c r="B18" s="226"/>
      <c r="C18" s="227"/>
      <c r="D18" s="229"/>
      <c r="E18" s="170"/>
      <c r="F18" s="170"/>
      <c r="G18" s="170"/>
      <c r="H18" s="170"/>
      <c r="I18" s="170">
        <f>$D$17*I17</f>
        <v>47897.768000000004</v>
      </c>
      <c r="J18" s="170">
        <f>$D$17*J17</f>
        <v>47897.768000000004</v>
      </c>
      <c r="K18" s="170">
        <f>$D$17*K17</f>
        <v>47897.768000000004</v>
      </c>
      <c r="L18" s="170">
        <f>$D$17*L17</f>
        <v>47897.768000000004</v>
      </c>
      <c r="M18" s="170">
        <f>$D$17*M17</f>
        <v>47897.768000000004</v>
      </c>
      <c r="N18" s="170"/>
      <c r="O18" s="170"/>
      <c r="P18" s="202"/>
      <c r="Q18" s="171">
        <f t="shared" si="0"/>
        <v>239488.84000000003</v>
      </c>
      <c r="S18" s="172"/>
    </row>
    <row r="19" spans="1:19" s="173" customFormat="1" ht="15" customHeight="1">
      <c r="A19" s="224" t="s">
        <v>713</v>
      </c>
      <c r="B19" s="225" t="s">
        <v>716</v>
      </c>
      <c r="C19" s="227">
        <f>D19/$D$81</f>
        <v>1.7206581662749462E-2</v>
      </c>
      <c r="D19" s="228">
        <f>'Orçamento UTR II -ARRED'!I14+'Orçamento UTR II -ARRED'!I44</f>
        <v>27575.359999999997</v>
      </c>
      <c r="E19" s="168"/>
      <c r="F19" s="168"/>
      <c r="G19" s="168"/>
      <c r="H19" s="168"/>
      <c r="I19" s="168">
        <v>0.2</v>
      </c>
      <c r="J19" s="168">
        <v>0.2</v>
      </c>
      <c r="K19" s="168">
        <v>0.2</v>
      </c>
      <c r="L19" s="168">
        <v>0.2</v>
      </c>
      <c r="M19" s="168">
        <v>0.2</v>
      </c>
      <c r="N19" s="168"/>
      <c r="O19" s="168"/>
      <c r="P19" s="201"/>
      <c r="Q19" s="169"/>
      <c r="S19" s="172"/>
    </row>
    <row r="20" spans="1:19" s="173" customFormat="1" ht="15" customHeight="1">
      <c r="A20" s="224"/>
      <c r="B20" s="226"/>
      <c r="C20" s="227"/>
      <c r="D20" s="229"/>
      <c r="E20" s="170"/>
      <c r="F20" s="170"/>
      <c r="G20" s="170"/>
      <c r="H20" s="170"/>
      <c r="I20" s="170">
        <f>$D$19*I19</f>
        <v>5515.0720000000001</v>
      </c>
      <c r="J20" s="170">
        <f>$D$19*J19</f>
        <v>5515.0720000000001</v>
      </c>
      <c r="K20" s="170">
        <f>$D$19*K19</f>
        <v>5515.0720000000001</v>
      </c>
      <c r="L20" s="170">
        <f>$D$19*L19</f>
        <v>5515.0720000000001</v>
      </c>
      <c r="M20" s="170">
        <f>$D$19*M19</f>
        <v>5515.0720000000001</v>
      </c>
      <c r="N20" s="170"/>
      <c r="O20" s="170"/>
      <c r="P20" s="202"/>
      <c r="Q20" s="171"/>
      <c r="S20" s="172"/>
    </row>
    <row r="21" spans="1:19" s="173" customFormat="1" ht="15" customHeight="1">
      <c r="A21" s="230">
        <v>2</v>
      </c>
      <c r="B21" s="242" t="str">
        <f>'Orçamento UTR II -ARRED'!C90</f>
        <v>UTR-ETA II - SISTEMA DE DESAGUAMENTO</v>
      </c>
      <c r="C21" s="232">
        <f>D21/$D$81</f>
        <v>0.55388494395151655</v>
      </c>
      <c r="D21" s="233">
        <f>SUM(D37:D48)</f>
        <v>887658.98</v>
      </c>
      <c r="E21" s="206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8"/>
      <c r="Q21" s="171"/>
      <c r="S21" s="172"/>
    </row>
    <row r="22" spans="1:19" s="173" customFormat="1" ht="15" customHeight="1">
      <c r="A22" s="230"/>
      <c r="B22" s="243"/>
      <c r="C22" s="232"/>
      <c r="D22" s="234"/>
      <c r="E22" s="209"/>
      <c r="F22" s="210"/>
      <c r="G22" s="210"/>
      <c r="H22" s="210"/>
      <c r="I22" s="210"/>
      <c r="J22" s="210"/>
      <c r="K22" s="210"/>
      <c r="L22" s="210"/>
      <c r="M22" s="210"/>
      <c r="N22" s="210"/>
      <c r="O22" s="210"/>
      <c r="P22" s="211"/>
      <c r="Q22" s="171"/>
      <c r="S22" s="172"/>
    </row>
    <row r="23" spans="1:19" s="173" customFormat="1" ht="15" hidden="1" customHeight="1">
      <c r="A23" s="224"/>
      <c r="B23" s="241"/>
      <c r="C23" s="227">
        <f>D23/$D$81</f>
        <v>1.7701675476737455E-2</v>
      </c>
      <c r="D23" s="228">
        <f>'Orçamento UTR II -ARRED'!I18+'Orçamento UTR II -ARRED'!I48</f>
        <v>28368.799999999999</v>
      </c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201"/>
      <c r="Q23" s="171"/>
      <c r="S23" s="172"/>
    </row>
    <row r="24" spans="1:19" s="173" customFormat="1" ht="15" hidden="1" customHeight="1">
      <c r="A24" s="224"/>
      <c r="B24" s="241"/>
      <c r="C24" s="227"/>
      <c r="D24" s="229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202"/>
      <c r="Q24" s="171"/>
      <c r="S24" s="172"/>
    </row>
    <row r="25" spans="1:19" s="173" customFormat="1" ht="15" hidden="1" customHeight="1">
      <c r="A25" s="224"/>
      <c r="B25" s="241"/>
      <c r="C25" s="227">
        <f>D25/$D$81</f>
        <v>3.1743934763827324E-4</v>
      </c>
      <c r="D25" s="228">
        <f>'Orçamento UTR II -ARRED'!I20+'Orçamento UTR II -ARRED'!I50</f>
        <v>508.73</v>
      </c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201"/>
      <c r="Q25" s="169"/>
      <c r="S25" s="172"/>
    </row>
    <row r="26" spans="1:19" s="173" customFormat="1" ht="15" hidden="1" customHeight="1">
      <c r="A26" s="224"/>
      <c r="B26" s="241"/>
      <c r="C26" s="227"/>
      <c r="D26" s="229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202"/>
      <c r="Q26" s="171"/>
      <c r="S26" s="172"/>
    </row>
    <row r="27" spans="1:19" s="173" customFormat="1" ht="15" hidden="1" customHeight="1">
      <c r="A27" s="224"/>
      <c r="B27" s="241"/>
      <c r="C27" s="227">
        <f>D27/$D$81</f>
        <v>1.0379305108526532E-2</v>
      </c>
      <c r="D27" s="228">
        <f>'Orçamento UTR II -ARRED'!I22+'Orçamento UTR II -ARRED'!I52</f>
        <v>16633.93</v>
      </c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201"/>
      <c r="Q27" s="169"/>
      <c r="S27" s="172"/>
    </row>
    <row r="28" spans="1:19" s="173" customFormat="1" ht="15" hidden="1" customHeight="1">
      <c r="A28" s="224"/>
      <c r="B28" s="241"/>
      <c r="C28" s="227"/>
      <c r="D28" s="229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202"/>
      <c r="Q28" s="171"/>
      <c r="S28" s="172"/>
    </row>
    <row r="29" spans="1:19" s="173" customFormat="1" ht="15" hidden="1" customHeight="1">
      <c r="A29" s="224"/>
      <c r="B29" s="241"/>
      <c r="C29" s="227">
        <f>D29/$D$81</f>
        <v>3.6184079653895584E-3</v>
      </c>
      <c r="D29" s="228">
        <f>'Orçamento UTR II -ARRED'!I24+'Orçamento UTR II -ARRED'!I54</f>
        <v>5798.88</v>
      </c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201"/>
      <c r="Q29" s="169"/>
      <c r="S29" s="172"/>
    </row>
    <row r="30" spans="1:19" s="173" customFormat="1" ht="15" hidden="1" customHeight="1">
      <c r="A30" s="224"/>
      <c r="B30" s="241"/>
      <c r="C30" s="227"/>
      <c r="D30" s="229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202"/>
      <c r="Q30" s="171"/>
      <c r="S30" s="172"/>
    </row>
    <row r="31" spans="1:19" s="173" customFormat="1" ht="15" hidden="1" customHeight="1">
      <c r="A31" s="224"/>
      <c r="B31" s="241"/>
      <c r="C31" s="227">
        <f>D31/$D$81</f>
        <v>1.6053109918464272E-3</v>
      </c>
      <c r="D31" s="228">
        <f>'Orçamento UTR II -ARRED'!I26+'Orçamento UTR II -ARRED'!I56</f>
        <v>2572.6800000000003</v>
      </c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201"/>
      <c r="Q31" s="169"/>
      <c r="S31" s="172"/>
    </row>
    <row r="32" spans="1:19" s="173" customFormat="1" ht="15" hidden="1" customHeight="1">
      <c r="A32" s="224"/>
      <c r="B32" s="241"/>
      <c r="C32" s="227"/>
      <c r="D32" s="229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202"/>
      <c r="Q32" s="171"/>
      <c r="S32" s="172"/>
    </row>
    <row r="33" spans="1:19" s="173" customFormat="1" ht="15" hidden="1" customHeight="1">
      <c r="A33" s="224"/>
      <c r="B33" s="241"/>
      <c r="C33" s="227">
        <f>D33/$D$81</f>
        <v>9.7114987809600241E-4</v>
      </c>
      <c r="D33" s="228">
        <f>'Orçamento UTR II -ARRED'!I28+'Orçamento UTR II -ARRED'!I58</f>
        <v>1556.37</v>
      </c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201"/>
      <c r="Q33" s="169"/>
      <c r="S33" s="172"/>
    </row>
    <row r="34" spans="1:19" s="173" customFormat="1" ht="15" hidden="1" customHeight="1">
      <c r="A34" s="224"/>
      <c r="B34" s="241"/>
      <c r="C34" s="227"/>
      <c r="D34" s="229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202"/>
      <c r="Q34" s="171"/>
      <c r="S34" s="172"/>
    </row>
    <row r="35" spans="1:19" s="173" customFormat="1" ht="15" hidden="1" customHeight="1">
      <c r="A35" s="224"/>
      <c r="B35" s="241"/>
      <c r="C35" s="227">
        <f>D35/$D$81</f>
        <v>1.9738795831807281E-3</v>
      </c>
      <c r="D35" s="228">
        <f>'Orçamento UTR II -ARRED'!I30+'Orçamento UTR II -ARRED'!I60</f>
        <v>3163.3500000000004</v>
      </c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201"/>
      <c r="Q35" s="169"/>
      <c r="S35" s="172"/>
    </row>
    <row r="36" spans="1:19" s="173" customFormat="1" ht="15" hidden="1" customHeight="1">
      <c r="A36" s="224"/>
      <c r="B36" s="241"/>
      <c r="C36" s="227"/>
      <c r="D36" s="229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202"/>
      <c r="Q36" s="171"/>
      <c r="S36" s="172"/>
    </row>
    <row r="37" spans="1:19" s="173" customFormat="1" ht="15" customHeight="1">
      <c r="A37" s="224" t="s">
        <v>717</v>
      </c>
      <c r="B37" s="225" t="s">
        <v>430</v>
      </c>
      <c r="C37" s="227">
        <f>D37/$D$81</f>
        <v>4.0085976000978806E-4</v>
      </c>
      <c r="D37" s="228">
        <f>'Orçamento UTR II -ARRED'!I92</f>
        <v>642.41999999999996</v>
      </c>
      <c r="E37" s="168">
        <v>1</v>
      </c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201"/>
      <c r="Q37" s="169">
        <f t="shared" ref="Q37:Q44" si="2">SUM(E37:P37)</f>
        <v>1</v>
      </c>
      <c r="S37" s="172"/>
    </row>
    <row r="38" spans="1:19" s="173" customFormat="1" ht="15" customHeight="1">
      <c r="A38" s="224"/>
      <c r="B38" s="226"/>
      <c r="C38" s="227"/>
      <c r="D38" s="229"/>
      <c r="E38" s="170">
        <f>$D$37*E37</f>
        <v>642.41999999999996</v>
      </c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202"/>
      <c r="Q38" s="171">
        <f t="shared" si="2"/>
        <v>642.41999999999996</v>
      </c>
      <c r="S38" s="172"/>
    </row>
    <row r="39" spans="1:19" s="173" customFormat="1" ht="15" customHeight="1">
      <c r="A39" s="224" t="s">
        <v>719</v>
      </c>
      <c r="B39" s="225" t="s">
        <v>444</v>
      </c>
      <c r="C39" s="227">
        <f>D39/$D$81</f>
        <v>8.1096072210815528E-4</v>
      </c>
      <c r="D39" s="228">
        <f>'Orçamento UTR II -ARRED'!I105</f>
        <v>1299.6500000000001</v>
      </c>
      <c r="E39" s="168"/>
      <c r="F39" s="168">
        <v>0.6</v>
      </c>
      <c r="G39" s="168">
        <v>0.4</v>
      </c>
      <c r="H39" s="168"/>
      <c r="I39" s="168"/>
      <c r="J39" s="168"/>
      <c r="K39" s="168"/>
      <c r="L39" s="168"/>
      <c r="M39" s="168"/>
      <c r="N39" s="168"/>
      <c r="O39" s="168"/>
      <c r="P39" s="201"/>
      <c r="Q39" s="169">
        <f t="shared" si="2"/>
        <v>1</v>
      </c>
      <c r="S39" s="172"/>
    </row>
    <row r="40" spans="1:19" s="173" customFormat="1" ht="15" customHeight="1">
      <c r="A40" s="224"/>
      <c r="B40" s="226"/>
      <c r="C40" s="227"/>
      <c r="D40" s="229"/>
      <c r="E40" s="170"/>
      <c r="F40" s="170">
        <f>$D$39*F39</f>
        <v>779.79000000000008</v>
      </c>
      <c r="G40" s="170">
        <f>$D$39*G39</f>
        <v>519.86</v>
      </c>
      <c r="H40" s="170"/>
      <c r="I40" s="170"/>
      <c r="J40" s="170"/>
      <c r="K40" s="170"/>
      <c r="L40" s="170"/>
      <c r="M40" s="170"/>
      <c r="N40" s="170"/>
      <c r="O40" s="170"/>
      <c r="P40" s="202"/>
      <c r="Q40" s="171">
        <f t="shared" si="2"/>
        <v>1299.6500000000001</v>
      </c>
      <c r="S40" s="172"/>
    </row>
    <row r="41" spans="1:19" s="173" customFormat="1" ht="15" customHeight="1">
      <c r="A41" s="224" t="s">
        <v>720</v>
      </c>
      <c r="B41" s="225" t="s">
        <v>715</v>
      </c>
      <c r="C41" s="227">
        <f>D41/$D$81</f>
        <v>8.6274065625239149E-2</v>
      </c>
      <c r="D41" s="228">
        <f>'Orçamento UTR II -ARRED'!I113+'Orçamento UTR II -ARRED'!I115</f>
        <v>138263.28</v>
      </c>
      <c r="E41" s="168"/>
      <c r="F41" s="168"/>
      <c r="G41" s="168"/>
      <c r="H41" s="168">
        <v>0.5</v>
      </c>
      <c r="I41" s="168">
        <v>0.5</v>
      </c>
      <c r="J41" s="168"/>
      <c r="K41" s="168"/>
      <c r="L41" s="168"/>
      <c r="M41" s="168"/>
      <c r="N41" s="168"/>
      <c r="O41" s="168"/>
      <c r="P41" s="201"/>
      <c r="Q41" s="169">
        <f t="shared" si="2"/>
        <v>1</v>
      </c>
      <c r="S41" s="172"/>
    </row>
    <row r="42" spans="1:19" s="173" customFormat="1" ht="15" customHeight="1">
      <c r="A42" s="224"/>
      <c r="B42" s="226"/>
      <c r="C42" s="227"/>
      <c r="D42" s="229"/>
      <c r="E42" s="170"/>
      <c r="F42" s="170"/>
      <c r="G42" s="170"/>
      <c r="H42" s="170">
        <f>$D$41*H41</f>
        <v>69131.64</v>
      </c>
      <c r="I42" s="170">
        <f>$D$41*I41</f>
        <v>69131.64</v>
      </c>
      <c r="J42" s="170"/>
      <c r="K42" s="170"/>
      <c r="L42" s="170"/>
      <c r="M42" s="170"/>
      <c r="N42" s="170"/>
      <c r="O42" s="170"/>
      <c r="P42" s="202"/>
      <c r="Q42" s="171">
        <f t="shared" si="2"/>
        <v>138263.28</v>
      </c>
      <c r="S42" s="172"/>
    </row>
    <row r="43" spans="1:19" s="173" customFormat="1" ht="15" customHeight="1">
      <c r="A43" s="224" t="s">
        <v>721</v>
      </c>
      <c r="B43" s="225" t="s">
        <v>462</v>
      </c>
      <c r="C43" s="227">
        <f>D43/$D$81</f>
        <v>0.39594838869127458</v>
      </c>
      <c r="D43" s="228">
        <f>'Orçamento UTR II -ARRED'!I124+'Orçamento UTR II -ARRED'!I142+'Orçamento UTR II -ARRED'!I155</f>
        <v>634549.01</v>
      </c>
      <c r="E43" s="168"/>
      <c r="F43" s="168"/>
      <c r="G43" s="168"/>
      <c r="H43" s="168"/>
      <c r="I43" s="168"/>
      <c r="J43" s="168">
        <v>0.2</v>
      </c>
      <c r="K43" s="168">
        <v>0.3</v>
      </c>
      <c r="L43" s="168">
        <v>0.3</v>
      </c>
      <c r="M43" s="168">
        <v>0.2</v>
      </c>
      <c r="N43" s="168"/>
      <c r="O43" s="168"/>
      <c r="P43" s="201"/>
      <c r="Q43" s="169">
        <f t="shared" si="2"/>
        <v>1</v>
      </c>
      <c r="S43" s="172"/>
    </row>
    <row r="44" spans="1:19" s="173" customFormat="1" ht="15" customHeight="1">
      <c r="A44" s="224"/>
      <c r="B44" s="226"/>
      <c r="C44" s="227"/>
      <c r="D44" s="229"/>
      <c r="E44" s="170"/>
      <c r="F44" s="170"/>
      <c r="G44" s="170"/>
      <c r="H44" s="170"/>
      <c r="I44" s="170"/>
      <c r="J44" s="170">
        <f>$D$43*J43</f>
        <v>126909.80200000001</v>
      </c>
      <c r="K44" s="170">
        <f>$D$43*K43</f>
        <v>190364.70300000001</v>
      </c>
      <c r="L44" s="170">
        <f>$D$43*L43</f>
        <v>190364.70300000001</v>
      </c>
      <c r="M44" s="170">
        <f>$D$43*M43</f>
        <v>126909.80200000001</v>
      </c>
      <c r="N44" s="170"/>
      <c r="O44" s="170"/>
      <c r="P44" s="202"/>
      <c r="Q44" s="171">
        <f t="shared" si="2"/>
        <v>634549.01</v>
      </c>
      <c r="S44" s="172"/>
    </row>
    <row r="45" spans="1:19" s="173" customFormat="1" ht="15" customHeight="1">
      <c r="A45" s="224" t="s">
        <v>718</v>
      </c>
      <c r="B45" s="225" t="s">
        <v>432</v>
      </c>
      <c r="C45" s="227">
        <f>D45/$D$81</f>
        <v>5.1970455159341296E-2</v>
      </c>
      <c r="D45" s="228">
        <f>'Orçamento UTR II -ARRED'!I94</f>
        <v>83288.13</v>
      </c>
      <c r="E45" s="168"/>
      <c r="H45" s="168"/>
      <c r="I45" s="168">
        <v>0.1</v>
      </c>
      <c r="J45" s="168">
        <v>0.2</v>
      </c>
      <c r="K45" s="168">
        <v>0.3</v>
      </c>
      <c r="L45" s="168">
        <v>0.2</v>
      </c>
      <c r="M45" s="168">
        <v>0.2</v>
      </c>
      <c r="N45" s="168"/>
      <c r="O45" s="168"/>
      <c r="P45" s="201"/>
      <c r="Q45" s="169"/>
      <c r="S45" s="172"/>
    </row>
    <row r="46" spans="1:19" s="173" customFormat="1" ht="15" customHeight="1">
      <c r="A46" s="224"/>
      <c r="B46" s="226"/>
      <c r="C46" s="227"/>
      <c r="D46" s="229"/>
      <c r="E46" s="170"/>
      <c r="F46" s="170"/>
      <c r="G46" s="170"/>
      <c r="H46" s="170"/>
      <c r="I46" s="170">
        <f>$D$45*I45</f>
        <v>8328.8130000000001</v>
      </c>
      <c r="J46" s="170">
        <f>$D$45*J45</f>
        <v>16657.626</v>
      </c>
      <c r="K46" s="170">
        <f>$D$45*K45</f>
        <v>24986.439000000002</v>
      </c>
      <c r="L46" s="170">
        <f>$D$45*L45</f>
        <v>16657.626</v>
      </c>
      <c r="M46" s="170">
        <f>$D$45*M45</f>
        <v>16657.626</v>
      </c>
      <c r="N46" s="170"/>
      <c r="O46" s="170"/>
      <c r="P46" s="202"/>
      <c r="Q46" s="171"/>
      <c r="S46" s="172"/>
    </row>
    <row r="47" spans="1:19" s="173" customFormat="1" ht="15" customHeight="1">
      <c r="A47" s="224" t="s">
        <v>722</v>
      </c>
      <c r="B47" s="225" t="s">
        <v>467</v>
      </c>
      <c r="C47" s="227">
        <f>D47/$D$81</f>
        <v>1.8480213993543614E-2</v>
      </c>
      <c r="D47" s="228">
        <f>'Orçamento UTR II -ARRED'!I137</f>
        <v>29616.489999999998</v>
      </c>
      <c r="E47" s="168"/>
      <c r="F47" s="168"/>
      <c r="G47" s="168"/>
      <c r="H47" s="168"/>
      <c r="I47" s="168"/>
      <c r="J47" s="168"/>
      <c r="K47" s="168"/>
      <c r="L47" s="168"/>
      <c r="M47" s="168">
        <v>1</v>
      </c>
      <c r="N47" s="168"/>
      <c r="O47" s="168"/>
      <c r="P47" s="201"/>
      <c r="Q47" s="169"/>
      <c r="S47" s="172"/>
    </row>
    <row r="48" spans="1:19" s="173" customFormat="1" ht="15" customHeight="1">
      <c r="A48" s="224"/>
      <c r="B48" s="226"/>
      <c r="C48" s="227"/>
      <c r="D48" s="229"/>
      <c r="E48" s="170"/>
      <c r="F48" s="170"/>
      <c r="G48" s="170"/>
      <c r="H48" s="170"/>
      <c r="I48" s="170"/>
      <c r="J48" s="170"/>
      <c r="K48" s="170"/>
      <c r="L48" s="170"/>
      <c r="M48" s="170">
        <f>$D$47*M47</f>
        <v>29616.489999999998</v>
      </c>
      <c r="N48" s="170"/>
      <c r="O48" s="170"/>
      <c r="P48" s="202"/>
      <c r="Q48" s="171"/>
      <c r="S48" s="172"/>
    </row>
    <row r="49" spans="1:19" s="173" customFormat="1" ht="15" customHeight="1">
      <c r="A49" s="230">
        <v>3</v>
      </c>
      <c r="B49" s="231" t="str">
        <f>'Orçamento UTR II -ARRED'!C188</f>
        <v>UTR-ETA II - LINHA DE RECALQUE</v>
      </c>
      <c r="C49" s="232">
        <f>D49/$D$81</f>
        <v>2.9239656355573403E-2</v>
      </c>
      <c r="D49" s="233">
        <f>SUM(D51:D58)</f>
        <v>46859.63</v>
      </c>
      <c r="E49" s="206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8"/>
      <c r="Q49" s="169"/>
      <c r="S49" s="172"/>
    </row>
    <row r="50" spans="1:19" s="173" customFormat="1" ht="15" customHeight="1">
      <c r="A50" s="230"/>
      <c r="B50" s="231"/>
      <c r="C50" s="232"/>
      <c r="D50" s="234"/>
      <c r="E50" s="209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211"/>
      <c r="Q50" s="171"/>
      <c r="S50" s="172"/>
    </row>
    <row r="51" spans="1:19" s="173" customFormat="1" ht="15" customHeight="1">
      <c r="A51" s="224" t="s">
        <v>724</v>
      </c>
      <c r="B51" s="225" t="s">
        <v>444</v>
      </c>
      <c r="C51" s="227">
        <f>D51/$D$81</f>
        <v>3.2065099295562078E-3</v>
      </c>
      <c r="D51" s="228">
        <f>'Orçamento UTR II -ARRED'!I190</f>
        <v>5138.7700000000004</v>
      </c>
      <c r="E51" s="168"/>
      <c r="F51" s="168"/>
      <c r="G51" s="168"/>
      <c r="H51" s="168"/>
      <c r="I51" s="168"/>
      <c r="J51" s="168"/>
      <c r="K51" s="168"/>
      <c r="L51" s="168"/>
      <c r="M51" s="168"/>
      <c r="N51" s="168">
        <v>0.5</v>
      </c>
      <c r="O51" s="168">
        <v>0.5</v>
      </c>
      <c r="P51" s="201"/>
      <c r="Q51" s="169"/>
      <c r="S51" s="172"/>
    </row>
    <row r="52" spans="1:19" s="173" customFormat="1" ht="15" customHeight="1">
      <c r="A52" s="224"/>
      <c r="B52" s="226"/>
      <c r="C52" s="227"/>
      <c r="D52" s="229"/>
      <c r="E52" s="170"/>
      <c r="F52" s="170"/>
      <c r="G52" s="170"/>
      <c r="H52" s="170"/>
      <c r="I52" s="170"/>
      <c r="J52" s="170"/>
      <c r="K52" s="170"/>
      <c r="L52" s="170"/>
      <c r="M52" s="170"/>
      <c r="N52" s="170">
        <f>$D$51*N51</f>
        <v>2569.3850000000002</v>
      </c>
      <c r="O52" s="170">
        <f>$D$51*O51</f>
        <v>2569.3850000000002</v>
      </c>
      <c r="P52" s="202"/>
      <c r="Q52" s="171"/>
      <c r="S52" s="172"/>
    </row>
    <row r="53" spans="1:19" s="173" customFormat="1" ht="15" customHeight="1">
      <c r="A53" s="224" t="s">
        <v>725</v>
      </c>
      <c r="B53" s="225" t="s">
        <v>453</v>
      </c>
      <c r="C53" s="227">
        <f t="shared" ref="C53" si="3">D53/$D$81</f>
        <v>3.679458553664141E-3</v>
      </c>
      <c r="D53" s="228">
        <f>'Orçamento UTR II -ARRED'!I195</f>
        <v>5896.7199999999993</v>
      </c>
      <c r="E53" s="168"/>
      <c r="F53" s="168"/>
      <c r="G53" s="168"/>
      <c r="H53" s="168"/>
      <c r="I53" s="168"/>
      <c r="J53" s="168"/>
      <c r="K53" s="168"/>
      <c r="L53" s="168"/>
      <c r="M53" s="168"/>
      <c r="N53" s="168">
        <v>0.5</v>
      </c>
      <c r="O53" s="168">
        <v>0.5</v>
      </c>
      <c r="P53" s="201"/>
      <c r="Q53" s="169"/>
      <c r="S53" s="172"/>
    </row>
    <row r="54" spans="1:19" s="173" customFormat="1" ht="15" customHeight="1">
      <c r="A54" s="224"/>
      <c r="B54" s="226"/>
      <c r="C54" s="227"/>
      <c r="D54" s="229"/>
      <c r="E54" s="170"/>
      <c r="F54" s="170"/>
      <c r="G54" s="170"/>
      <c r="H54" s="170"/>
      <c r="I54" s="170"/>
      <c r="J54" s="170"/>
      <c r="K54" s="170"/>
      <c r="L54" s="170"/>
      <c r="M54" s="170"/>
      <c r="N54" s="170">
        <f>$D$53*N53</f>
        <v>2948.3599999999997</v>
      </c>
      <c r="O54" s="170">
        <f>$D$53*O53</f>
        <v>2948.3599999999997</v>
      </c>
      <c r="P54" s="202"/>
      <c r="Q54" s="171"/>
      <c r="S54" s="172"/>
    </row>
    <row r="55" spans="1:19" s="173" customFormat="1" ht="15" customHeight="1">
      <c r="A55" s="224" t="s">
        <v>726</v>
      </c>
      <c r="B55" s="225" t="s">
        <v>723</v>
      </c>
      <c r="C55" s="227">
        <f t="shared" ref="C55" si="4">D55/$D$81</f>
        <v>7.7603634122376823E-4</v>
      </c>
      <c r="D55" s="228">
        <f>'Orçamento UTR II -ARRED'!I200+'Orçamento UTR II -ARRED'!I202</f>
        <v>1243.6799999999998</v>
      </c>
      <c r="E55" s="168"/>
      <c r="F55" s="168"/>
      <c r="G55" s="168"/>
      <c r="H55" s="168"/>
      <c r="I55" s="168"/>
      <c r="J55" s="168"/>
      <c r="K55" s="168"/>
      <c r="L55" s="168"/>
      <c r="M55" s="168"/>
      <c r="N55" s="168">
        <v>0.5</v>
      </c>
      <c r="O55" s="168">
        <v>0.5</v>
      </c>
      <c r="P55" s="201"/>
      <c r="Q55" s="169"/>
      <c r="S55" s="172"/>
    </row>
    <row r="56" spans="1:19" s="173" customFormat="1" ht="15" customHeight="1">
      <c r="A56" s="224"/>
      <c r="B56" s="226"/>
      <c r="C56" s="227"/>
      <c r="D56" s="229"/>
      <c r="E56" s="170"/>
      <c r="F56" s="170"/>
      <c r="G56" s="170"/>
      <c r="H56" s="170"/>
      <c r="I56" s="170"/>
      <c r="J56" s="170"/>
      <c r="K56" s="170"/>
      <c r="L56" s="170"/>
      <c r="M56" s="170"/>
      <c r="N56" s="170">
        <f>$D$55*N55</f>
        <v>621.83999999999992</v>
      </c>
      <c r="O56" s="170">
        <f>$D$55*O55</f>
        <v>621.83999999999992</v>
      </c>
      <c r="P56" s="202"/>
      <c r="Q56" s="171"/>
      <c r="S56" s="172"/>
    </row>
    <row r="57" spans="1:19" s="173" customFormat="1" ht="15" customHeight="1">
      <c r="A57" s="224" t="s">
        <v>727</v>
      </c>
      <c r="B57" s="225" t="s">
        <v>462</v>
      </c>
      <c r="C57" s="227">
        <f t="shared" ref="C57" si="5">D57/$D$81</f>
        <v>2.1577651531129286E-2</v>
      </c>
      <c r="D57" s="228">
        <f>'Orçamento UTR II -ARRED'!I198+'Orçamento UTR II -ARRED'!I204</f>
        <v>34580.46</v>
      </c>
      <c r="E57" s="168"/>
      <c r="F57" s="168"/>
      <c r="G57" s="168"/>
      <c r="H57" s="168"/>
      <c r="I57" s="168"/>
      <c r="J57" s="168"/>
      <c r="K57" s="168"/>
      <c r="L57" s="168"/>
      <c r="M57" s="168"/>
      <c r="N57" s="168">
        <v>0.5</v>
      </c>
      <c r="O57" s="168">
        <v>0.5</v>
      </c>
      <c r="P57" s="201"/>
      <c r="Q57" s="169"/>
      <c r="S57" s="172"/>
    </row>
    <row r="58" spans="1:19" s="173" customFormat="1" ht="15" customHeight="1">
      <c r="A58" s="224"/>
      <c r="B58" s="226"/>
      <c r="C58" s="227"/>
      <c r="D58" s="229"/>
      <c r="E58" s="170"/>
      <c r="F58" s="170"/>
      <c r="G58" s="170"/>
      <c r="H58" s="170"/>
      <c r="I58" s="170"/>
      <c r="J58" s="170"/>
      <c r="K58" s="170"/>
      <c r="L58" s="170"/>
      <c r="M58" s="170"/>
      <c r="N58" s="170">
        <f>$D$57*N57</f>
        <v>17290.23</v>
      </c>
      <c r="O58" s="170">
        <f>$D$57*O57</f>
        <v>17290.23</v>
      </c>
      <c r="P58" s="202"/>
      <c r="Q58" s="171"/>
      <c r="S58" s="172"/>
    </row>
    <row r="59" spans="1:19" s="173" customFormat="1" ht="15" customHeight="1">
      <c r="A59" s="230">
        <v>4</v>
      </c>
      <c r="B59" s="231" t="str">
        <f>'Orçamento UTR II -ARRED'!C209</f>
        <v>UTR-ETA II - ESGOTAMENTO DO ADENSADOR E CENTRIFUGA</v>
      </c>
      <c r="C59" s="232">
        <f>D59/$D$81</f>
        <v>1.4157827351831647E-2</v>
      </c>
      <c r="D59" s="233">
        <f>SUM(D61:D70)</f>
        <v>22689.41</v>
      </c>
      <c r="E59" s="206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8"/>
      <c r="Q59" s="169"/>
      <c r="S59" s="172"/>
    </row>
    <row r="60" spans="1:19" s="173" customFormat="1" ht="15" customHeight="1">
      <c r="A60" s="230"/>
      <c r="B60" s="231"/>
      <c r="C60" s="232"/>
      <c r="D60" s="234"/>
      <c r="E60" s="209"/>
      <c r="F60" s="210"/>
      <c r="G60" s="210"/>
      <c r="H60" s="210"/>
      <c r="I60" s="210"/>
      <c r="J60" s="210"/>
      <c r="K60" s="210"/>
      <c r="L60" s="210"/>
      <c r="M60" s="210"/>
      <c r="N60" s="210"/>
      <c r="O60" s="210"/>
      <c r="P60" s="211"/>
      <c r="Q60" s="171"/>
      <c r="S60" s="172"/>
    </row>
    <row r="61" spans="1:19" s="173" customFormat="1" ht="15" customHeight="1">
      <c r="A61" s="224" t="s">
        <v>728</v>
      </c>
      <c r="B61" s="225" t="s">
        <v>432</v>
      </c>
      <c r="C61" s="227">
        <f t="shared" ref="C61:C69" si="6">D61/$D$81</f>
        <v>6.3911866612002361E-3</v>
      </c>
      <c r="D61" s="228">
        <f>'Orçamento UTR II -ARRED'!I211+'Orçamento UTR II -ARRED'!I229-0.01</f>
        <v>10242.550000000001</v>
      </c>
      <c r="E61" s="168"/>
      <c r="F61" s="168"/>
      <c r="G61" s="168"/>
      <c r="H61" s="168"/>
      <c r="I61" s="168"/>
      <c r="J61" s="168"/>
      <c r="K61" s="168"/>
      <c r="L61" s="168"/>
      <c r="M61" s="168"/>
      <c r="N61" s="168">
        <v>0.5</v>
      </c>
      <c r="O61" s="168">
        <v>0.5</v>
      </c>
      <c r="P61" s="201"/>
      <c r="Q61" s="169"/>
      <c r="S61" s="172"/>
    </row>
    <row r="62" spans="1:19" s="173" customFormat="1" ht="15" customHeight="1">
      <c r="A62" s="224"/>
      <c r="B62" s="226"/>
      <c r="C62" s="227"/>
      <c r="D62" s="229"/>
      <c r="E62" s="170"/>
      <c r="F62" s="170"/>
      <c r="G62" s="170"/>
      <c r="H62" s="170"/>
      <c r="I62" s="170"/>
      <c r="J62" s="170"/>
      <c r="K62" s="170"/>
      <c r="L62" s="170"/>
      <c r="M62" s="170"/>
      <c r="N62" s="170">
        <f>$D$61*N61</f>
        <v>5121.2750000000005</v>
      </c>
      <c r="O62" s="170">
        <f>$D$61*O61</f>
        <v>5121.2750000000005</v>
      </c>
      <c r="P62" s="202"/>
      <c r="Q62" s="171"/>
      <c r="S62" s="172"/>
    </row>
    <row r="63" spans="1:19" s="173" customFormat="1" ht="15" customHeight="1">
      <c r="A63" s="224" t="s">
        <v>729</v>
      </c>
      <c r="B63" s="225" t="s">
        <v>444</v>
      </c>
      <c r="C63" s="227">
        <f t="shared" si="6"/>
        <v>3.6753464995274948E-3</v>
      </c>
      <c r="D63" s="228">
        <f>'Orçamento UTR II -ARRED'!I213</f>
        <v>5890.13</v>
      </c>
      <c r="E63" s="168"/>
      <c r="F63" s="168"/>
      <c r="G63" s="168"/>
      <c r="H63" s="168"/>
      <c r="I63" s="168"/>
      <c r="J63" s="168"/>
      <c r="K63" s="168"/>
      <c r="L63" s="168"/>
      <c r="M63" s="168"/>
      <c r="N63" s="168">
        <v>0.5</v>
      </c>
      <c r="O63" s="168">
        <v>0.5</v>
      </c>
      <c r="P63" s="201"/>
      <c r="Q63" s="169"/>
      <c r="S63" s="172"/>
    </row>
    <row r="64" spans="1:19" s="173" customFormat="1" ht="15" customHeight="1">
      <c r="A64" s="224"/>
      <c r="B64" s="226"/>
      <c r="C64" s="227"/>
      <c r="D64" s="229"/>
      <c r="E64" s="170"/>
      <c r="F64" s="170"/>
      <c r="G64" s="170"/>
      <c r="H64" s="170"/>
      <c r="I64" s="170"/>
      <c r="J64" s="170"/>
      <c r="K64" s="170"/>
      <c r="L64" s="170"/>
      <c r="M64" s="170"/>
      <c r="N64" s="170">
        <f>$D$63*N63</f>
        <v>2945.0650000000001</v>
      </c>
      <c r="O64" s="170">
        <f>$D$63*O63</f>
        <v>2945.0650000000001</v>
      </c>
      <c r="P64" s="202"/>
      <c r="Q64" s="171"/>
      <c r="S64" s="172"/>
    </row>
    <row r="65" spans="1:19" s="173" customFormat="1" ht="15" customHeight="1">
      <c r="A65" s="224" t="s">
        <v>730</v>
      </c>
      <c r="B65" s="225" t="s">
        <v>453</v>
      </c>
      <c r="C65" s="227">
        <f t="shared" si="6"/>
        <v>1.8095721332168765E-3</v>
      </c>
      <c r="D65" s="228">
        <f>'Orçamento UTR II -ARRED'!I220</f>
        <v>2900.03</v>
      </c>
      <c r="E65" s="168"/>
      <c r="F65" s="168"/>
      <c r="G65" s="168"/>
      <c r="H65" s="168"/>
      <c r="I65" s="168"/>
      <c r="J65" s="168"/>
      <c r="K65" s="168"/>
      <c r="L65" s="168"/>
      <c r="M65" s="168"/>
      <c r="N65" s="168">
        <v>0.5</v>
      </c>
      <c r="O65" s="168">
        <v>0.5</v>
      </c>
      <c r="P65" s="201"/>
      <c r="Q65" s="169"/>
      <c r="S65" s="172"/>
    </row>
    <row r="66" spans="1:19" s="173" customFormat="1" ht="15" customHeight="1">
      <c r="A66" s="224"/>
      <c r="B66" s="226"/>
      <c r="C66" s="227"/>
      <c r="D66" s="229"/>
      <c r="E66" s="170"/>
      <c r="F66" s="170"/>
      <c r="G66" s="170"/>
      <c r="H66" s="170"/>
      <c r="I66" s="170"/>
      <c r="J66" s="170"/>
      <c r="K66" s="170"/>
      <c r="L66" s="170"/>
      <c r="M66" s="170"/>
      <c r="N66" s="170">
        <f>$D$65*N65</f>
        <v>1450.0150000000001</v>
      </c>
      <c r="O66" s="170">
        <f>$D$65*O65</f>
        <v>1450.0150000000001</v>
      </c>
      <c r="P66" s="202"/>
      <c r="Q66" s="171"/>
      <c r="S66" s="172"/>
    </row>
    <row r="67" spans="1:19" s="173" customFormat="1" ht="15" customHeight="1">
      <c r="A67" s="224" t="s">
        <v>731</v>
      </c>
      <c r="B67" s="225" t="s">
        <v>455</v>
      </c>
      <c r="C67" s="227">
        <f t="shared" si="6"/>
        <v>1.5969870461434127E-3</v>
      </c>
      <c r="D67" s="228">
        <f>'Orçamento UTR II -ARRED'!I222</f>
        <v>2559.34</v>
      </c>
      <c r="E67" s="168"/>
      <c r="F67" s="168"/>
      <c r="G67" s="168"/>
      <c r="H67" s="168"/>
      <c r="I67" s="168"/>
      <c r="J67" s="168"/>
      <c r="K67" s="168"/>
      <c r="L67" s="168"/>
      <c r="M67" s="168"/>
      <c r="N67" s="168">
        <v>0.5</v>
      </c>
      <c r="O67" s="168">
        <v>0.5</v>
      </c>
      <c r="P67" s="201"/>
      <c r="Q67" s="169"/>
      <c r="S67" s="172"/>
    </row>
    <row r="68" spans="1:19" s="173" customFormat="1" ht="15" customHeight="1">
      <c r="A68" s="224"/>
      <c r="B68" s="226"/>
      <c r="C68" s="227"/>
      <c r="D68" s="229"/>
      <c r="E68" s="170"/>
      <c r="F68" s="170"/>
      <c r="G68" s="170"/>
      <c r="H68" s="170"/>
      <c r="I68" s="170"/>
      <c r="J68" s="170"/>
      <c r="K68" s="170"/>
      <c r="L68" s="170"/>
      <c r="M68" s="170"/>
      <c r="N68" s="170">
        <f>$D$67*N67</f>
        <v>1279.67</v>
      </c>
      <c r="O68" s="170">
        <f>$D$67*O67</f>
        <v>1279.67</v>
      </c>
      <c r="P68" s="202"/>
      <c r="Q68" s="171"/>
      <c r="S68" s="172"/>
    </row>
    <row r="69" spans="1:19" s="173" customFormat="1" ht="15" customHeight="1">
      <c r="A69" s="224" t="s">
        <v>739</v>
      </c>
      <c r="B69" s="225" t="s">
        <v>723</v>
      </c>
      <c r="C69" s="227">
        <f t="shared" si="6"/>
        <v>6.8473501174362724E-4</v>
      </c>
      <c r="D69" s="228">
        <f>'Orçamento UTR II -ARRED'!I225+'Orçamento UTR II -ARRED'!I227</f>
        <v>1097.3599999999999</v>
      </c>
      <c r="E69" s="168"/>
      <c r="F69" s="168"/>
      <c r="G69" s="168"/>
      <c r="H69" s="168"/>
      <c r="I69" s="168"/>
      <c r="J69" s="168"/>
      <c r="K69" s="168"/>
      <c r="L69" s="168"/>
      <c r="M69" s="168"/>
      <c r="N69" s="168">
        <v>0.5</v>
      </c>
      <c r="O69" s="168">
        <v>0.5</v>
      </c>
      <c r="P69" s="201"/>
      <c r="Q69" s="169"/>
      <c r="S69" s="172"/>
    </row>
    <row r="70" spans="1:19" s="173" customFormat="1" ht="15" customHeight="1">
      <c r="A70" s="224"/>
      <c r="B70" s="226"/>
      <c r="C70" s="227"/>
      <c r="D70" s="229"/>
      <c r="E70" s="170"/>
      <c r="F70" s="170"/>
      <c r="G70" s="170"/>
      <c r="H70" s="170"/>
      <c r="I70" s="170"/>
      <c r="J70" s="170"/>
      <c r="K70" s="170"/>
      <c r="L70" s="170"/>
      <c r="M70" s="170"/>
      <c r="N70" s="170">
        <f>$D$69*N69</f>
        <v>548.67999999999995</v>
      </c>
      <c r="O70" s="170">
        <f>$D$69*O69</f>
        <v>548.67999999999995</v>
      </c>
      <c r="P70" s="202"/>
      <c r="Q70" s="171"/>
      <c r="S70" s="172"/>
    </row>
    <row r="71" spans="1:19" s="173" customFormat="1" ht="15" customHeight="1">
      <c r="A71" s="230">
        <v>5</v>
      </c>
      <c r="B71" s="231" t="str">
        <f>'Orçamento UTR II -ARRED'!C158</f>
        <v>UTR-ETA II - INTERLIGAÇÃO ETA/TANQUES COMPENSAÇÃO</v>
      </c>
      <c r="C71" s="232">
        <f>D71/$D$81</f>
        <v>4.6549794392301308E-2</v>
      </c>
      <c r="D71" s="233">
        <f>SUM(D73:D80)</f>
        <v>74600.950000000012</v>
      </c>
      <c r="E71" s="206"/>
      <c r="F71" s="207"/>
      <c r="G71" s="207"/>
      <c r="H71" s="207"/>
      <c r="I71" s="207"/>
      <c r="J71" s="207"/>
      <c r="K71" s="207"/>
      <c r="L71" s="207"/>
      <c r="M71" s="207"/>
      <c r="N71" s="207"/>
      <c r="O71" s="207"/>
      <c r="P71" s="208"/>
      <c r="Q71" s="169"/>
      <c r="S71" s="172"/>
    </row>
    <row r="72" spans="1:19" s="173" customFormat="1" ht="15" customHeight="1">
      <c r="A72" s="230"/>
      <c r="B72" s="231"/>
      <c r="C72" s="232"/>
      <c r="D72" s="234"/>
      <c r="E72" s="209"/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1"/>
      <c r="Q72" s="171"/>
      <c r="S72" s="172"/>
    </row>
    <row r="73" spans="1:19" s="173" customFormat="1" ht="15" customHeight="1">
      <c r="A73" s="224" t="s">
        <v>732</v>
      </c>
      <c r="B73" s="225" t="s">
        <v>444</v>
      </c>
      <c r="C73" s="227">
        <f>D73/$D$81</f>
        <v>2.6624021774144077E-3</v>
      </c>
      <c r="D73" s="228">
        <f>'Orçamento UTR II -ARRED'!I162-0.01</f>
        <v>4266.7800000000007</v>
      </c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201">
        <v>1</v>
      </c>
      <c r="Q73" s="169"/>
      <c r="S73" s="172"/>
    </row>
    <row r="74" spans="1:19" s="173" customFormat="1" ht="15" customHeight="1">
      <c r="A74" s="224"/>
      <c r="B74" s="226"/>
      <c r="C74" s="227"/>
      <c r="D74" s="229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202">
        <f>$D$73*P73</f>
        <v>4266.7800000000007</v>
      </c>
      <c r="Q74" s="171"/>
      <c r="S74" s="172"/>
    </row>
    <row r="75" spans="1:19" s="173" customFormat="1" ht="15" customHeight="1">
      <c r="A75" s="224" t="s">
        <v>733</v>
      </c>
      <c r="B75" s="225" t="s">
        <v>432</v>
      </c>
      <c r="C75" s="227">
        <f t="shared" ref="C75" si="7">D75/$D$81</f>
        <v>5.7356603374894501E-4</v>
      </c>
      <c r="D75" s="228">
        <f>'Orçamento UTR II -ARRED'!I160</f>
        <v>919.2</v>
      </c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201">
        <v>1</v>
      </c>
      <c r="Q75" s="169"/>
      <c r="S75" s="172"/>
    </row>
    <row r="76" spans="1:19" s="173" customFormat="1" ht="15" customHeight="1">
      <c r="A76" s="224"/>
      <c r="B76" s="226"/>
      <c r="C76" s="227"/>
      <c r="D76" s="229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202">
        <f>$D$75*P75</f>
        <v>919.2</v>
      </c>
      <c r="Q76" s="171"/>
      <c r="S76" s="172"/>
    </row>
    <row r="77" spans="1:19" s="173" customFormat="1" ht="15" customHeight="1">
      <c r="A77" s="224" t="s">
        <v>734</v>
      </c>
      <c r="B77" s="225" t="s">
        <v>723</v>
      </c>
      <c r="C77" s="227">
        <f t="shared" ref="C77" si="8">D77/$D$81</f>
        <v>6.0865265045662899E-4</v>
      </c>
      <c r="D77" s="228">
        <f>'Orçamento UTR II -ARRED'!I173+'Orçamento UTR II -ARRED'!I175</f>
        <v>975.43000000000006</v>
      </c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201">
        <v>1</v>
      </c>
      <c r="Q77" s="169"/>
      <c r="S77" s="172"/>
    </row>
    <row r="78" spans="1:19" s="173" customFormat="1" ht="15" customHeight="1">
      <c r="A78" s="224"/>
      <c r="B78" s="226"/>
      <c r="C78" s="227"/>
      <c r="D78" s="229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202">
        <f>$D$77*P77</f>
        <v>975.43000000000006</v>
      </c>
      <c r="Q78" s="171"/>
      <c r="S78" s="172"/>
    </row>
    <row r="79" spans="1:19" s="173" customFormat="1" ht="15" customHeight="1">
      <c r="A79" s="224" t="s">
        <v>735</v>
      </c>
      <c r="B79" s="225" t="s">
        <v>462</v>
      </c>
      <c r="C79" s="227">
        <f t="shared" ref="C79" si="9">D79/$D$81</f>
        <v>4.2705173530681324E-2</v>
      </c>
      <c r="D79" s="228">
        <f>'Orçamento UTR II -ARRED'!I171+'Orçamento UTR II -ARRED'!I177</f>
        <v>68439.540000000008</v>
      </c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201">
        <v>1</v>
      </c>
      <c r="Q79" s="169"/>
      <c r="S79" s="172"/>
    </row>
    <row r="80" spans="1:19" s="173" customFormat="1" ht="15" customHeight="1">
      <c r="A80" s="224"/>
      <c r="B80" s="226"/>
      <c r="C80" s="227"/>
      <c r="D80" s="229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202">
        <f>$D$79*P79</f>
        <v>68439.540000000008</v>
      </c>
      <c r="Q80" s="171"/>
      <c r="S80" s="172"/>
    </row>
    <row r="81" spans="1:19" s="178" customFormat="1" ht="15" customHeight="1">
      <c r="A81" s="239" t="s">
        <v>704</v>
      </c>
      <c r="B81" s="240"/>
      <c r="C81" s="174">
        <f>C71+C59+C49+C21+C9</f>
        <v>1</v>
      </c>
      <c r="D81" s="175">
        <f>D9+D21+D49+D59+D71</f>
        <v>1602605.3599999999</v>
      </c>
      <c r="E81" s="176">
        <f t="shared" ref="E81:P81" si="10">E12+E14+E16+E18+E20+E38+E40+E42+E44+E46+E48+E52+E54+E56+E58+E62+E64+E66+E68+E70+E74+E76+E78+E80</f>
        <v>26461.949999999997</v>
      </c>
      <c r="F81" s="176">
        <f t="shared" si="10"/>
        <v>10243.74</v>
      </c>
      <c r="G81" s="176">
        <f t="shared" si="10"/>
        <v>137898.86499999999</v>
      </c>
      <c r="H81" s="176">
        <f t="shared" si="10"/>
        <v>200201.345</v>
      </c>
      <c r="I81" s="176">
        <f t="shared" si="10"/>
        <v>130873.29300000001</v>
      </c>
      <c r="J81" s="176">
        <f t="shared" si="10"/>
        <v>196980.26800000001</v>
      </c>
      <c r="K81" s="176">
        <f t="shared" si="10"/>
        <v>268763.98200000002</v>
      </c>
      <c r="L81" s="176">
        <f t="shared" si="10"/>
        <v>260435.16899999999</v>
      </c>
      <c r="M81" s="176">
        <f t="shared" si="10"/>
        <v>226596.758</v>
      </c>
      <c r="N81" s="176">
        <f t="shared" si="10"/>
        <v>34774.519999999997</v>
      </c>
      <c r="O81" s="176">
        <f t="shared" si="10"/>
        <v>34774.519999999997</v>
      </c>
      <c r="P81" s="203">
        <f t="shared" si="10"/>
        <v>74600.950000000012</v>
      </c>
      <c r="Q81" s="177"/>
      <c r="S81" s="176"/>
    </row>
    <row r="82" spans="1:19" s="178" customFormat="1" ht="15" customHeight="1">
      <c r="A82" s="235" t="s">
        <v>705</v>
      </c>
      <c r="B82" s="236"/>
      <c r="C82" s="191"/>
      <c r="D82" s="179"/>
      <c r="E82" s="176">
        <f>E81</f>
        <v>26461.949999999997</v>
      </c>
      <c r="F82" s="176">
        <f t="shared" ref="F82:P82" si="11">F81+E82</f>
        <v>36705.689999999995</v>
      </c>
      <c r="G82" s="176">
        <f t="shared" si="11"/>
        <v>174604.55499999999</v>
      </c>
      <c r="H82" s="176">
        <f t="shared" si="11"/>
        <v>374805.9</v>
      </c>
      <c r="I82" s="176">
        <f t="shared" si="11"/>
        <v>505679.19300000003</v>
      </c>
      <c r="J82" s="176">
        <f t="shared" si="11"/>
        <v>702659.46100000001</v>
      </c>
      <c r="K82" s="176">
        <f t="shared" si="11"/>
        <v>971423.44299999997</v>
      </c>
      <c r="L82" s="176">
        <f t="shared" si="11"/>
        <v>1231858.612</v>
      </c>
      <c r="M82" s="176">
        <f t="shared" si="11"/>
        <v>1458455.3699999999</v>
      </c>
      <c r="N82" s="176">
        <f t="shared" si="11"/>
        <v>1493229.89</v>
      </c>
      <c r="O82" s="176">
        <f t="shared" si="11"/>
        <v>1528004.41</v>
      </c>
      <c r="P82" s="203">
        <f t="shared" si="11"/>
        <v>1602605.3599999999</v>
      </c>
      <c r="Q82" s="180" t="e">
        <f>Q81+#REF!</f>
        <v>#REF!</v>
      </c>
    </row>
    <row r="83" spans="1:19" s="178" customFormat="1" ht="15" customHeight="1">
      <c r="A83" s="235" t="s">
        <v>706</v>
      </c>
      <c r="B83" s="236"/>
      <c r="C83" s="191"/>
      <c r="D83" s="179"/>
      <c r="E83" s="181">
        <f t="shared" ref="E83:Q83" si="12">E81/$D$81</f>
        <v>1.6511831708836914E-2</v>
      </c>
      <c r="F83" s="181">
        <f t="shared" si="12"/>
        <v>6.3919292020837874E-3</v>
      </c>
      <c r="G83" s="181">
        <f t="shared" si="12"/>
        <v>8.6046676519289822E-2</v>
      </c>
      <c r="H83" s="181">
        <f t="shared" si="12"/>
        <v>0.12492242319718687</v>
      </c>
      <c r="I83" s="181">
        <f t="shared" si="12"/>
        <v>8.1662832451777162E-2</v>
      </c>
      <c r="J83" s="181">
        <f t="shared" si="12"/>
        <v>0.12291252289334663</v>
      </c>
      <c r="K83" s="181">
        <f t="shared" si="12"/>
        <v>0.16770440727840824</v>
      </c>
      <c r="L83" s="181">
        <f t="shared" si="12"/>
        <v>0.16250736176247407</v>
      </c>
      <c r="M83" s="181">
        <f t="shared" si="12"/>
        <v>0.14139273688689025</v>
      </c>
      <c r="N83" s="181">
        <f t="shared" si="12"/>
        <v>2.1698741853702522E-2</v>
      </c>
      <c r="O83" s="181">
        <f t="shared" si="12"/>
        <v>2.1698741853702522E-2</v>
      </c>
      <c r="P83" s="204">
        <f t="shared" si="12"/>
        <v>4.6549794392301308E-2</v>
      </c>
      <c r="Q83" s="182">
        <f t="shared" si="12"/>
        <v>0</v>
      </c>
    </row>
    <row r="84" spans="1:19" s="178" customFormat="1" ht="15" customHeight="1">
      <c r="A84" s="237" t="s">
        <v>707</v>
      </c>
      <c r="B84" s="238"/>
      <c r="C84" s="192"/>
      <c r="D84" s="183"/>
      <c r="E84" s="184">
        <f>E83</f>
        <v>1.6511831708836914E-2</v>
      </c>
      <c r="F84" s="184">
        <f t="shared" ref="F84:P84" si="13">F83+E84</f>
        <v>2.2903760910920702E-2</v>
      </c>
      <c r="G84" s="184">
        <f t="shared" si="13"/>
        <v>0.10895043743021052</v>
      </c>
      <c r="H84" s="184">
        <f t="shared" si="13"/>
        <v>0.23387286062739737</v>
      </c>
      <c r="I84" s="184">
        <f t="shared" si="13"/>
        <v>0.31553569307917451</v>
      </c>
      <c r="J84" s="184">
        <f t="shared" si="13"/>
        <v>0.43844821597252115</v>
      </c>
      <c r="K84" s="184">
        <f t="shared" si="13"/>
        <v>0.60615262325092933</v>
      </c>
      <c r="L84" s="184">
        <f t="shared" si="13"/>
        <v>0.76865998501340338</v>
      </c>
      <c r="M84" s="184">
        <f t="shared" si="13"/>
        <v>0.91005272190029363</v>
      </c>
      <c r="N84" s="184">
        <f t="shared" si="13"/>
        <v>0.9317514637539962</v>
      </c>
      <c r="O84" s="184">
        <f t="shared" si="13"/>
        <v>0.95345020560769878</v>
      </c>
      <c r="P84" s="205">
        <f t="shared" si="13"/>
        <v>1</v>
      </c>
      <c r="Q84" s="177"/>
    </row>
    <row r="87" spans="1:19" ht="30" customHeight="1">
      <c r="A87" s="193"/>
      <c r="B87" s="193" t="s">
        <v>736</v>
      </c>
    </row>
    <row r="88" spans="1:19" s="195" customFormat="1" ht="12.75">
      <c r="A88" s="194" t="s">
        <v>737</v>
      </c>
      <c r="B88" s="195" t="s">
        <v>738</v>
      </c>
      <c r="C88" s="196"/>
      <c r="D88" s="197"/>
      <c r="E88" s="198"/>
      <c r="F88" s="199"/>
      <c r="G88" s="199"/>
      <c r="H88" s="199"/>
      <c r="I88" s="199"/>
      <c r="J88" s="199"/>
      <c r="K88" s="199"/>
      <c r="L88" s="199"/>
      <c r="M88" s="199"/>
      <c r="N88" s="199"/>
      <c r="O88" s="199"/>
      <c r="P88" s="199"/>
      <c r="Q88" s="200"/>
    </row>
  </sheetData>
  <mergeCells count="163">
    <mergeCell ref="A6:A7"/>
    <mergeCell ref="B6:B7"/>
    <mergeCell ref="C6:C7"/>
    <mergeCell ref="D6:D7"/>
    <mergeCell ref="E6:P6"/>
    <mergeCell ref="A8:P8"/>
    <mergeCell ref="A9:A10"/>
    <mergeCell ref="B9:B10"/>
    <mergeCell ref="C9:C10"/>
    <mergeCell ref="D9:D10"/>
    <mergeCell ref="E9:P10"/>
    <mergeCell ref="A11:A12"/>
    <mergeCell ref="B11:B12"/>
    <mergeCell ref="C11:C12"/>
    <mergeCell ref="D11:D12"/>
    <mergeCell ref="A17:A18"/>
    <mergeCell ref="B17:B18"/>
    <mergeCell ref="C17:C18"/>
    <mergeCell ref="D17:D18"/>
    <mergeCell ref="A19:A20"/>
    <mergeCell ref="B19:B20"/>
    <mergeCell ref="C19:C20"/>
    <mergeCell ref="D19:D20"/>
    <mergeCell ref="A13:A14"/>
    <mergeCell ref="B13:B14"/>
    <mergeCell ref="C13:C14"/>
    <mergeCell ref="D13:D14"/>
    <mergeCell ref="A15:A16"/>
    <mergeCell ref="B15:B16"/>
    <mergeCell ref="C15:C16"/>
    <mergeCell ref="D15:D16"/>
    <mergeCell ref="A25:A26"/>
    <mergeCell ref="B25:B26"/>
    <mergeCell ref="C25:C26"/>
    <mergeCell ref="D25:D26"/>
    <mergeCell ref="A27:A28"/>
    <mergeCell ref="B27:B28"/>
    <mergeCell ref="C27:C28"/>
    <mergeCell ref="D27:D28"/>
    <mergeCell ref="A21:A22"/>
    <mergeCell ref="B21:B22"/>
    <mergeCell ref="C21:C22"/>
    <mergeCell ref="D21:D22"/>
    <mergeCell ref="A23:A24"/>
    <mergeCell ref="B23:B24"/>
    <mergeCell ref="C23:C24"/>
    <mergeCell ref="D23:D24"/>
    <mergeCell ref="A33:A34"/>
    <mergeCell ref="B33:B34"/>
    <mergeCell ref="C33:C34"/>
    <mergeCell ref="D33:D34"/>
    <mergeCell ref="A35:A36"/>
    <mergeCell ref="B35:B36"/>
    <mergeCell ref="C35:C36"/>
    <mergeCell ref="D35:D36"/>
    <mergeCell ref="A29:A30"/>
    <mergeCell ref="B29:B30"/>
    <mergeCell ref="C29:C30"/>
    <mergeCell ref="D29:D30"/>
    <mergeCell ref="A31:A32"/>
    <mergeCell ref="B31:B32"/>
    <mergeCell ref="C31:C32"/>
    <mergeCell ref="D31:D32"/>
    <mergeCell ref="A84:B84"/>
    <mergeCell ref="A73:A74"/>
    <mergeCell ref="B73:B74"/>
    <mergeCell ref="C73:C74"/>
    <mergeCell ref="D73:D74"/>
    <mergeCell ref="A49:A50"/>
    <mergeCell ref="B49:B50"/>
    <mergeCell ref="C49:C50"/>
    <mergeCell ref="D49:D50"/>
    <mergeCell ref="A81:B81"/>
    <mergeCell ref="A82:B82"/>
    <mergeCell ref="B75:B76"/>
    <mergeCell ref="A75:A76"/>
    <mergeCell ref="A51:A52"/>
    <mergeCell ref="C51:C52"/>
    <mergeCell ref="D51:D52"/>
    <mergeCell ref="A53:A54"/>
    <mergeCell ref="C53:C54"/>
    <mergeCell ref="D53:D54"/>
    <mergeCell ref="A55:A56"/>
    <mergeCell ref="C55:C56"/>
    <mergeCell ref="A79:A80"/>
    <mergeCell ref="B79:B80"/>
    <mergeCell ref="A41:A42"/>
    <mergeCell ref="B41:B42"/>
    <mergeCell ref="C41:C42"/>
    <mergeCell ref="D41:D42"/>
    <mergeCell ref="A43:A44"/>
    <mergeCell ref="B43:B44"/>
    <mergeCell ref="C43:C44"/>
    <mergeCell ref="D43:D44"/>
    <mergeCell ref="A83:B83"/>
    <mergeCell ref="B47:B48"/>
    <mergeCell ref="C47:C48"/>
    <mergeCell ref="D47:D48"/>
    <mergeCell ref="A71:A72"/>
    <mergeCell ref="B71:B72"/>
    <mergeCell ref="C71:C72"/>
    <mergeCell ref="D71:D72"/>
    <mergeCell ref="B63:B64"/>
    <mergeCell ref="A37:A38"/>
    <mergeCell ref="B37:B38"/>
    <mergeCell ref="C37:C38"/>
    <mergeCell ref="D37:D38"/>
    <mergeCell ref="A39:A40"/>
    <mergeCell ref="B39:B40"/>
    <mergeCell ref="C39:C40"/>
    <mergeCell ref="D39:D40"/>
    <mergeCell ref="A59:A60"/>
    <mergeCell ref="B59:B60"/>
    <mergeCell ref="C59:C60"/>
    <mergeCell ref="D59:D60"/>
    <mergeCell ref="A45:A46"/>
    <mergeCell ref="B45:B46"/>
    <mergeCell ref="C45:C46"/>
    <mergeCell ref="D45:D46"/>
    <mergeCell ref="C79:C80"/>
    <mergeCell ref="D79:D80"/>
    <mergeCell ref="B51:B52"/>
    <mergeCell ref="B53:B54"/>
    <mergeCell ref="D55:D56"/>
    <mergeCell ref="A57:A58"/>
    <mergeCell ref="C57:C58"/>
    <mergeCell ref="D57:D58"/>
    <mergeCell ref="A61:A62"/>
    <mergeCell ref="B61:B62"/>
    <mergeCell ref="C61:C62"/>
    <mergeCell ref="D61:D62"/>
    <mergeCell ref="B55:B56"/>
    <mergeCell ref="B57:B58"/>
    <mergeCell ref="C75:C76"/>
    <mergeCell ref="D75:D76"/>
    <mergeCell ref="A77:A78"/>
    <mergeCell ref="B77:B78"/>
    <mergeCell ref="C77:C78"/>
    <mergeCell ref="D77:D78"/>
    <mergeCell ref="E21:P22"/>
    <mergeCell ref="E49:P50"/>
    <mergeCell ref="E59:P60"/>
    <mergeCell ref="E71:P72"/>
    <mergeCell ref="A1:P2"/>
    <mergeCell ref="A3:P3"/>
    <mergeCell ref="A4:P4"/>
    <mergeCell ref="A5:P5"/>
    <mergeCell ref="A67:A68"/>
    <mergeCell ref="B67:B68"/>
    <mergeCell ref="C67:C68"/>
    <mergeCell ref="D67:D68"/>
    <mergeCell ref="A69:A70"/>
    <mergeCell ref="B69:B70"/>
    <mergeCell ref="C69:C70"/>
    <mergeCell ref="D69:D70"/>
    <mergeCell ref="C63:C64"/>
    <mergeCell ref="D63:D64"/>
    <mergeCell ref="A65:A66"/>
    <mergeCell ref="B65:B66"/>
    <mergeCell ref="C65:C66"/>
    <mergeCell ref="D65:D66"/>
    <mergeCell ref="A63:A64"/>
    <mergeCell ref="A47:A48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84" orientation="landscape" r:id="rId1"/>
  <headerFooter>
    <oddFooter>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334"/>
  <sheetViews>
    <sheetView topLeftCell="A310" zoomScaleNormal="100" workbookViewId="0">
      <selection activeCell="B265" sqref="B265"/>
    </sheetView>
  </sheetViews>
  <sheetFormatPr defaultRowHeight="12.75"/>
  <cols>
    <col min="1" max="1" width="15.83203125" style="8" customWidth="1"/>
    <col min="2" max="2" width="60.83203125" style="8" customWidth="1"/>
    <col min="3" max="4" width="10.83203125" style="8" customWidth="1"/>
    <col min="5" max="6" width="10.83203125" style="27" customWidth="1"/>
    <col min="7" max="16384" width="9.33203125" style="8"/>
  </cols>
  <sheetData>
    <row r="1" spans="1:16384" ht="15" customHeight="1">
      <c r="A1" s="5"/>
      <c r="B1" s="6" t="s">
        <v>0</v>
      </c>
      <c r="C1" s="5"/>
      <c r="D1" s="5"/>
      <c r="E1" s="7"/>
      <c r="F1" s="7"/>
    </row>
    <row r="2" spans="1:16384" ht="15" customHeight="1">
      <c r="A2" s="5"/>
      <c r="B2" s="6" t="s">
        <v>147</v>
      </c>
      <c r="C2" s="5"/>
      <c r="D2" s="5"/>
      <c r="E2" s="7"/>
      <c r="F2" s="7"/>
    </row>
    <row r="3" spans="1:16384" ht="15" customHeight="1">
      <c r="A3" s="5"/>
      <c r="B3" s="6" t="s">
        <v>148</v>
      </c>
      <c r="C3" s="5"/>
      <c r="D3" s="5"/>
      <c r="E3" s="7"/>
      <c r="F3" s="7"/>
    </row>
    <row r="4" spans="1:16384" ht="15" customHeight="1">
      <c r="A4" s="9" t="s">
        <v>168</v>
      </c>
      <c r="B4" s="9" t="s">
        <v>169</v>
      </c>
      <c r="C4" s="10"/>
      <c r="D4" s="10"/>
      <c r="E4" s="11" t="s">
        <v>170</v>
      </c>
      <c r="F4" s="11" t="s">
        <v>171</v>
      </c>
    </row>
    <row r="5" spans="1:16384" ht="30" customHeight="1">
      <c r="A5" s="2" t="str">
        <f>'Orçamento UTR II -ARRED'!B11</f>
        <v>SE11000/O0-S001</v>
      </c>
      <c r="B5" s="256" t="str">
        <f>'Orçamento UTR II -ARRED'!C11</f>
        <v>ELABORAÇÃO DE PROJETO EXECUTIVO COMPLEMENTAR, DESTINADO A AJUSTES  NECESSÁRIOS DURANTE A OBRA, ELÉTRICO E ESTRUTURAL EM FORMATO A1</v>
      </c>
      <c r="C5" s="256"/>
      <c r="D5" s="256"/>
      <c r="E5" s="29" t="s">
        <v>175</v>
      </c>
      <c r="F5" s="30">
        <f>SUM(F6:F8)</f>
        <v>19261.440000000002</v>
      </c>
    </row>
    <row r="6" spans="1:16384" ht="18">
      <c r="A6" s="15">
        <v>65003661</v>
      </c>
      <c r="B6" s="1" t="s">
        <v>680</v>
      </c>
      <c r="C6" s="1" t="s">
        <v>175</v>
      </c>
      <c r="D6" s="16">
        <v>4</v>
      </c>
      <c r="E6" s="17">
        <v>1475.07</v>
      </c>
      <c r="F6" s="18">
        <f>E6*D6</f>
        <v>5900.28</v>
      </c>
    </row>
    <row r="7" spans="1:16384" ht="27">
      <c r="A7" s="15" t="s">
        <v>681</v>
      </c>
      <c r="B7" s="1" t="s">
        <v>682</v>
      </c>
      <c r="C7" s="1" t="s">
        <v>175</v>
      </c>
      <c r="D7" s="16">
        <v>1</v>
      </c>
      <c r="E7" s="17">
        <v>3103.88</v>
      </c>
      <c r="F7" s="18">
        <f>E7*D7</f>
        <v>3103.88</v>
      </c>
    </row>
    <row r="8" spans="1:16384">
      <c r="A8" s="15" t="s">
        <v>683</v>
      </c>
      <c r="B8" s="1" t="s">
        <v>684</v>
      </c>
      <c r="C8" s="1" t="s">
        <v>175</v>
      </c>
      <c r="D8" s="16">
        <v>4</v>
      </c>
      <c r="E8" s="17">
        <v>2564.3200000000002</v>
      </c>
      <c r="F8" s="18">
        <f>E8*D8</f>
        <v>10257.280000000001</v>
      </c>
    </row>
    <row r="9" spans="1:16384" s="31" customFormat="1" ht="15" customHeight="1">
      <c r="A9" s="28" t="s">
        <v>173</v>
      </c>
      <c r="B9" s="255" t="s">
        <v>174</v>
      </c>
      <c r="C9" s="255"/>
      <c r="D9" s="255"/>
      <c r="E9" s="29" t="s">
        <v>175</v>
      </c>
      <c r="F9" s="30">
        <f>SUM(F10)</f>
        <v>59.12166666666667</v>
      </c>
    </row>
    <row r="10" spans="1:16384" ht="12.95" customHeight="1">
      <c r="A10" s="15" t="s">
        <v>176</v>
      </c>
      <c r="B10" s="1" t="s">
        <v>174</v>
      </c>
      <c r="C10" s="1" t="s">
        <v>175</v>
      </c>
      <c r="D10" s="16">
        <v>1</v>
      </c>
      <c r="E10" s="17">
        <f>COTAÇÕES!BW4</f>
        <v>59.12166666666667</v>
      </c>
      <c r="F10" s="18">
        <f>E10*D10</f>
        <v>59.12166666666667</v>
      </c>
    </row>
    <row r="11" spans="1:16384" ht="42" customHeight="1">
      <c r="A11" s="254" t="s">
        <v>177</v>
      </c>
      <c r="B11" s="254"/>
      <c r="C11" s="254"/>
      <c r="D11" s="254"/>
      <c r="E11" s="254"/>
      <c r="F11" s="254"/>
    </row>
    <row r="12" spans="1:16384" s="31" customFormat="1" ht="15" customHeight="1">
      <c r="A12" s="28" t="s">
        <v>1</v>
      </c>
      <c r="B12" s="255" t="s">
        <v>2</v>
      </c>
      <c r="C12" s="255"/>
      <c r="D12" s="255"/>
      <c r="E12" s="29" t="s">
        <v>175</v>
      </c>
      <c r="F12" s="30">
        <f>SUM(F13)</f>
        <v>56.01</v>
      </c>
    </row>
    <row r="13" spans="1:16384" ht="12.95" customHeight="1">
      <c r="A13" s="15" t="s">
        <v>178</v>
      </c>
      <c r="B13" s="1" t="s">
        <v>2</v>
      </c>
      <c r="C13" s="1" t="s">
        <v>175</v>
      </c>
      <c r="D13" s="16">
        <v>1</v>
      </c>
      <c r="E13" s="17">
        <f>COTAÇÕES!BW5</f>
        <v>56.01</v>
      </c>
      <c r="F13" s="18">
        <f>E13*D13</f>
        <v>56.01</v>
      </c>
    </row>
    <row r="14" spans="1:16384" ht="42" customHeight="1">
      <c r="A14" s="254" t="s">
        <v>172</v>
      </c>
      <c r="B14" s="254"/>
      <c r="C14" s="254"/>
      <c r="D14" s="254"/>
      <c r="E14" s="254"/>
      <c r="F14" s="254"/>
      <c r="G14" s="254"/>
      <c r="H14" s="254"/>
      <c r="I14" s="254"/>
      <c r="J14" s="254"/>
      <c r="K14" s="254"/>
      <c r="L14" s="254"/>
      <c r="M14" s="254"/>
      <c r="N14" s="254"/>
      <c r="O14" s="254"/>
      <c r="P14" s="254"/>
      <c r="Q14" s="254"/>
      <c r="R14" s="254"/>
      <c r="S14" s="254"/>
      <c r="T14" s="254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  <c r="AN14" s="254"/>
      <c r="AO14" s="254"/>
      <c r="AP14" s="254"/>
      <c r="AQ14" s="254"/>
      <c r="AR14" s="254"/>
      <c r="AS14" s="254"/>
      <c r="AT14" s="254"/>
      <c r="AU14" s="254"/>
      <c r="AV14" s="254"/>
      <c r="AW14" s="254"/>
      <c r="AX14" s="254"/>
      <c r="AY14" s="254"/>
      <c r="AZ14" s="254"/>
      <c r="BA14" s="254"/>
      <c r="BB14" s="254"/>
      <c r="BC14" s="254"/>
      <c r="BD14" s="254"/>
      <c r="BE14" s="254"/>
      <c r="BF14" s="254"/>
      <c r="BG14" s="254"/>
      <c r="BH14" s="254"/>
      <c r="BI14" s="254"/>
      <c r="BJ14" s="254"/>
      <c r="BK14" s="254"/>
      <c r="BL14" s="254"/>
      <c r="BM14" s="254"/>
      <c r="BN14" s="254"/>
      <c r="BO14" s="254"/>
      <c r="BP14" s="254"/>
      <c r="BQ14" s="254"/>
      <c r="BR14" s="254"/>
      <c r="BS14" s="254"/>
      <c r="BT14" s="254"/>
      <c r="BU14" s="254"/>
      <c r="BV14" s="254"/>
      <c r="BW14" s="254"/>
      <c r="BX14" s="254"/>
      <c r="BY14" s="254"/>
      <c r="BZ14" s="254"/>
      <c r="CA14" s="254"/>
      <c r="CB14" s="254"/>
      <c r="CC14" s="254"/>
      <c r="CD14" s="254"/>
      <c r="CE14" s="254"/>
      <c r="CF14" s="254"/>
      <c r="CG14" s="254"/>
      <c r="CH14" s="254"/>
      <c r="CI14" s="254"/>
      <c r="CJ14" s="254"/>
      <c r="CK14" s="254"/>
      <c r="CL14" s="254"/>
      <c r="CM14" s="254"/>
      <c r="CN14" s="254"/>
      <c r="CO14" s="254"/>
      <c r="CP14" s="254"/>
      <c r="CQ14" s="254"/>
      <c r="CR14" s="254"/>
      <c r="CS14" s="254"/>
      <c r="CT14" s="254"/>
      <c r="CU14" s="254"/>
      <c r="CV14" s="254"/>
      <c r="CW14" s="254"/>
      <c r="CX14" s="254"/>
      <c r="CY14" s="254"/>
      <c r="CZ14" s="254"/>
      <c r="DA14" s="254"/>
      <c r="DB14" s="254"/>
      <c r="DC14" s="254"/>
      <c r="DD14" s="254"/>
      <c r="DE14" s="254"/>
      <c r="DF14" s="254"/>
      <c r="DG14" s="254"/>
      <c r="DH14" s="254"/>
      <c r="DI14" s="254"/>
      <c r="DJ14" s="254"/>
      <c r="DK14" s="254"/>
      <c r="DL14" s="254"/>
      <c r="DM14" s="254"/>
      <c r="DN14" s="254"/>
      <c r="DO14" s="254"/>
      <c r="DP14" s="254"/>
      <c r="DQ14" s="254"/>
      <c r="DR14" s="254"/>
      <c r="DS14" s="254"/>
      <c r="DT14" s="254"/>
      <c r="DU14" s="254"/>
      <c r="DV14" s="254"/>
      <c r="DW14" s="254"/>
      <c r="DX14" s="254"/>
      <c r="DY14" s="254"/>
      <c r="DZ14" s="254"/>
      <c r="EA14" s="254"/>
      <c r="EB14" s="254"/>
      <c r="EC14" s="254"/>
      <c r="ED14" s="254"/>
      <c r="EE14" s="254"/>
      <c r="EF14" s="254"/>
      <c r="EG14" s="254"/>
      <c r="EH14" s="254"/>
      <c r="EI14" s="254"/>
      <c r="EJ14" s="254"/>
      <c r="EK14" s="254"/>
      <c r="EL14" s="254"/>
      <c r="EM14" s="254"/>
      <c r="EN14" s="254"/>
      <c r="EO14" s="254"/>
      <c r="EP14" s="254"/>
      <c r="EQ14" s="254"/>
      <c r="ER14" s="254"/>
      <c r="ES14" s="254"/>
      <c r="ET14" s="254"/>
      <c r="EU14" s="254"/>
      <c r="EV14" s="254"/>
      <c r="EW14" s="254"/>
      <c r="EX14" s="254"/>
      <c r="EY14" s="254"/>
      <c r="EZ14" s="254"/>
      <c r="FA14" s="254"/>
      <c r="FB14" s="254"/>
      <c r="FC14" s="254"/>
      <c r="FD14" s="254"/>
      <c r="FE14" s="254"/>
      <c r="FF14" s="254"/>
      <c r="FG14" s="254"/>
      <c r="FH14" s="254"/>
      <c r="FI14" s="254"/>
      <c r="FJ14" s="254"/>
      <c r="FK14" s="254"/>
      <c r="FL14" s="254"/>
      <c r="FM14" s="254"/>
      <c r="FN14" s="254"/>
      <c r="FO14" s="254"/>
      <c r="FP14" s="254"/>
      <c r="FQ14" s="254"/>
      <c r="FR14" s="254"/>
      <c r="FS14" s="254"/>
      <c r="FT14" s="254"/>
      <c r="FU14" s="254"/>
      <c r="FV14" s="254"/>
      <c r="FW14" s="254"/>
      <c r="FX14" s="254"/>
      <c r="FY14" s="254"/>
      <c r="FZ14" s="254"/>
      <c r="GA14" s="254"/>
      <c r="GB14" s="254"/>
      <c r="GC14" s="254"/>
      <c r="GD14" s="254"/>
      <c r="GE14" s="254"/>
      <c r="GF14" s="254"/>
      <c r="GG14" s="254"/>
      <c r="GH14" s="254"/>
      <c r="GI14" s="254"/>
      <c r="GJ14" s="254"/>
      <c r="GK14" s="254"/>
      <c r="GL14" s="254"/>
      <c r="GM14" s="254"/>
      <c r="GN14" s="254"/>
      <c r="GO14" s="254"/>
      <c r="GP14" s="254"/>
      <c r="GQ14" s="254"/>
      <c r="GR14" s="254"/>
      <c r="GS14" s="254"/>
      <c r="GT14" s="254"/>
      <c r="GU14" s="254"/>
      <c r="GV14" s="254"/>
      <c r="GW14" s="254"/>
      <c r="GX14" s="254"/>
      <c r="GY14" s="254"/>
      <c r="GZ14" s="254"/>
      <c r="HA14" s="254"/>
      <c r="HB14" s="254"/>
      <c r="HC14" s="254"/>
      <c r="HD14" s="254"/>
      <c r="HE14" s="254"/>
      <c r="HF14" s="254"/>
      <c r="HG14" s="254"/>
      <c r="HH14" s="254"/>
      <c r="HI14" s="254"/>
      <c r="HJ14" s="254"/>
      <c r="HK14" s="254"/>
      <c r="HL14" s="254"/>
      <c r="HM14" s="254"/>
      <c r="HN14" s="254"/>
      <c r="HO14" s="254"/>
      <c r="HP14" s="254"/>
      <c r="HQ14" s="254"/>
      <c r="HR14" s="254"/>
      <c r="HS14" s="254"/>
      <c r="HT14" s="254"/>
      <c r="HU14" s="254"/>
      <c r="HV14" s="254"/>
      <c r="HW14" s="254"/>
      <c r="HX14" s="254"/>
      <c r="HY14" s="254"/>
      <c r="HZ14" s="254"/>
      <c r="IA14" s="254"/>
      <c r="IB14" s="254"/>
      <c r="IC14" s="254"/>
      <c r="ID14" s="254"/>
      <c r="IE14" s="254"/>
      <c r="IF14" s="254"/>
      <c r="IG14" s="254"/>
      <c r="IH14" s="254"/>
      <c r="II14" s="254"/>
      <c r="IJ14" s="254"/>
      <c r="IK14" s="254"/>
      <c r="IL14" s="254"/>
      <c r="IM14" s="254"/>
      <c r="IN14" s="254"/>
      <c r="IO14" s="254"/>
      <c r="IP14" s="254"/>
      <c r="IQ14" s="254"/>
      <c r="IR14" s="254"/>
      <c r="IS14" s="254"/>
      <c r="IT14" s="254"/>
      <c r="IU14" s="254"/>
      <c r="IV14" s="254"/>
      <c r="IW14" s="254"/>
      <c r="IX14" s="254"/>
      <c r="IY14" s="254"/>
      <c r="IZ14" s="254"/>
      <c r="JA14" s="254"/>
      <c r="JB14" s="254"/>
      <c r="JC14" s="254"/>
      <c r="JD14" s="254"/>
      <c r="JE14" s="254"/>
      <c r="JF14" s="254"/>
      <c r="JG14" s="254"/>
      <c r="JH14" s="254"/>
      <c r="JI14" s="254"/>
      <c r="JJ14" s="254"/>
      <c r="JK14" s="254"/>
      <c r="JL14" s="254"/>
      <c r="JM14" s="254"/>
      <c r="JN14" s="254"/>
      <c r="JO14" s="254"/>
      <c r="JP14" s="254"/>
      <c r="JQ14" s="254"/>
      <c r="JR14" s="254"/>
      <c r="JS14" s="254"/>
      <c r="JT14" s="254"/>
      <c r="JU14" s="254"/>
      <c r="JV14" s="254"/>
      <c r="JW14" s="254"/>
      <c r="JX14" s="254"/>
      <c r="JY14" s="254"/>
      <c r="JZ14" s="254"/>
      <c r="KA14" s="254"/>
      <c r="KB14" s="254"/>
      <c r="KC14" s="254"/>
      <c r="KD14" s="254"/>
      <c r="KE14" s="254"/>
      <c r="KF14" s="254"/>
      <c r="KG14" s="254"/>
      <c r="KH14" s="254"/>
      <c r="KI14" s="254"/>
      <c r="KJ14" s="254"/>
      <c r="KK14" s="254"/>
      <c r="KL14" s="254"/>
      <c r="KM14" s="254"/>
      <c r="KN14" s="254"/>
      <c r="KO14" s="254"/>
      <c r="KP14" s="254"/>
      <c r="KQ14" s="254"/>
      <c r="KR14" s="254"/>
      <c r="KS14" s="254"/>
      <c r="KT14" s="254"/>
      <c r="KU14" s="254"/>
      <c r="KV14" s="254"/>
      <c r="KW14" s="254"/>
      <c r="KX14" s="254"/>
      <c r="KY14" s="254"/>
      <c r="KZ14" s="254"/>
      <c r="LA14" s="254"/>
      <c r="LB14" s="254"/>
      <c r="LC14" s="254"/>
      <c r="LD14" s="254"/>
      <c r="LE14" s="254"/>
      <c r="LF14" s="254"/>
      <c r="LG14" s="254"/>
      <c r="LH14" s="254"/>
      <c r="LI14" s="254"/>
      <c r="LJ14" s="254"/>
      <c r="LK14" s="254"/>
      <c r="LL14" s="254"/>
      <c r="LM14" s="254"/>
      <c r="LN14" s="254"/>
      <c r="LO14" s="254"/>
      <c r="LP14" s="254"/>
      <c r="LQ14" s="254"/>
      <c r="LR14" s="254"/>
      <c r="LS14" s="254"/>
      <c r="LT14" s="254"/>
      <c r="LU14" s="254"/>
      <c r="LV14" s="254"/>
      <c r="LW14" s="254"/>
      <c r="LX14" s="254"/>
      <c r="LY14" s="254"/>
      <c r="LZ14" s="254"/>
      <c r="MA14" s="254"/>
      <c r="MB14" s="254"/>
      <c r="MC14" s="254"/>
      <c r="MD14" s="254"/>
      <c r="ME14" s="254"/>
      <c r="MF14" s="254"/>
      <c r="MG14" s="254"/>
      <c r="MH14" s="254"/>
      <c r="MI14" s="254"/>
      <c r="MJ14" s="254"/>
      <c r="MK14" s="254"/>
      <c r="ML14" s="254"/>
      <c r="MM14" s="254"/>
      <c r="MN14" s="254"/>
      <c r="MO14" s="254"/>
      <c r="MP14" s="254"/>
      <c r="MQ14" s="254"/>
      <c r="MR14" s="254"/>
      <c r="MS14" s="254"/>
      <c r="MT14" s="254"/>
      <c r="MU14" s="254"/>
      <c r="MV14" s="254"/>
      <c r="MW14" s="254"/>
      <c r="MX14" s="254"/>
      <c r="MY14" s="254"/>
      <c r="MZ14" s="254"/>
      <c r="NA14" s="254"/>
      <c r="NB14" s="254"/>
      <c r="NC14" s="254"/>
      <c r="ND14" s="254"/>
      <c r="NE14" s="254"/>
      <c r="NF14" s="254"/>
      <c r="NG14" s="254"/>
      <c r="NH14" s="254"/>
      <c r="NI14" s="254"/>
      <c r="NJ14" s="254"/>
      <c r="NK14" s="254"/>
      <c r="NL14" s="254"/>
      <c r="NM14" s="254"/>
      <c r="NN14" s="254"/>
      <c r="NO14" s="254"/>
      <c r="NP14" s="254"/>
      <c r="NQ14" s="254"/>
      <c r="NR14" s="254"/>
      <c r="NS14" s="254"/>
      <c r="NT14" s="254"/>
      <c r="NU14" s="254"/>
      <c r="NV14" s="254"/>
      <c r="NW14" s="254"/>
      <c r="NX14" s="254"/>
      <c r="NY14" s="254"/>
      <c r="NZ14" s="254"/>
      <c r="OA14" s="254"/>
      <c r="OB14" s="254"/>
      <c r="OC14" s="254"/>
      <c r="OD14" s="254"/>
      <c r="OE14" s="254"/>
      <c r="OF14" s="254"/>
      <c r="OG14" s="254"/>
      <c r="OH14" s="254"/>
      <c r="OI14" s="254"/>
      <c r="OJ14" s="254"/>
      <c r="OK14" s="254"/>
      <c r="OL14" s="254"/>
      <c r="OM14" s="254"/>
      <c r="ON14" s="254"/>
      <c r="OO14" s="254"/>
      <c r="OP14" s="254"/>
      <c r="OQ14" s="254"/>
      <c r="OR14" s="254"/>
      <c r="OS14" s="254"/>
      <c r="OT14" s="254"/>
      <c r="OU14" s="254"/>
      <c r="OV14" s="254"/>
      <c r="OW14" s="254"/>
      <c r="OX14" s="254"/>
      <c r="OY14" s="254"/>
      <c r="OZ14" s="254"/>
      <c r="PA14" s="254"/>
      <c r="PB14" s="254"/>
      <c r="PC14" s="254"/>
      <c r="PD14" s="254"/>
      <c r="PE14" s="254"/>
      <c r="PF14" s="254"/>
      <c r="PG14" s="254"/>
      <c r="PH14" s="254"/>
      <c r="PI14" s="254"/>
      <c r="PJ14" s="254"/>
      <c r="PK14" s="254"/>
      <c r="PL14" s="254"/>
      <c r="PM14" s="254"/>
      <c r="PN14" s="254"/>
      <c r="PO14" s="254"/>
      <c r="PP14" s="254"/>
      <c r="PQ14" s="254"/>
      <c r="PR14" s="254"/>
      <c r="PS14" s="254"/>
      <c r="PT14" s="254"/>
      <c r="PU14" s="254"/>
      <c r="PV14" s="254"/>
      <c r="PW14" s="254"/>
      <c r="PX14" s="254"/>
      <c r="PY14" s="254"/>
      <c r="PZ14" s="254"/>
      <c r="QA14" s="254"/>
      <c r="QB14" s="254"/>
      <c r="QC14" s="254"/>
      <c r="QD14" s="254"/>
      <c r="QE14" s="254"/>
      <c r="QF14" s="254"/>
      <c r="QG14" s="254"/>
      <c r="QH14" s="254"/>
      <c r="QI14" s="254"/>
      <c r="QJ14" s="254"/>
      <c r="QK14" s="254"/>
      <c r="QL14" s="254"/>
      <c r="QM14" s="254"/>
      <c r="QN14" s="254"/>
      <c r="QO14" s="254"/>
      <c r="QP14" s="254"/>
      <c r="QQ14" s="254"/>
      <c r="QR14" s="254"/>
      <c r="QS14" s="254"/>
      <c r="QT14" s="254"/>
      <c r="QU14" s="254"/>
      <c r="QV14" s="254"/>
      <c r="QW14" s="254"/>
      <c r="QX14" s="254"/>
      <c r="QY14" s="254"/>
      <c r="QZ14" s="254"/>
      <c r="RA14" s="254"/>
      <c r="RB14" s="254"/>
      <c r="RC14" s="254"/>
      <c r="RD14" s="254"/>
      <c r="RE14" s="254"/>
      <c r="RF14" s="254"/>
      <c r="RG14" s="254"/>
      <c r="RH14" s="254"/>
      <c r="RI14" s="254"/>
      <c r="RJ14" s="254"/>
      <c r="RK14" s="254"/>
      <c r="RL14" s="254"/>
      <c r="RM14" s="254"/>
      <c r="RN14" s="254"/>
      <c r="RO14" s="254"/>
      <c r="RP14" s="254"/>
      <c r="RQ14" s="254"/>
      <c r="RR14" s="254"/>
      <c r="RS14" s="254"/>
      <c r="RT14" s="254"/>
      <c r="RU14" s="254"/>
      <c r="RV14" s="254"/>
      <c r="RW14" s="254"/>
      <c r="RX14" s="254"/>
      <c r="RY14" s="254"/>
      <c r="RZ14" s="254"/>
      <c r="SA14" s="254"/>
      <c r="SB14" s="254"/>
      <c r="SC14" s="254"/>
      <c r="SD14" s="254"/>
      <c r="SE14" s="254"/>
      <c r="SF14" s="254"/>
      <c r="SG14" s="254"/>
      <c r="SH14" s="254"/>
      <c r="SI14" s="254"/>
      <c r="SJ14" s="254"/>
      <c r="SK14" s="254"/>
      <c r="SL14" s="254"/>
      <c r="SM14" s="254"/>
      <c r="SN14" s="254"/>
      <c r="SO14" s="254"/>
      <c r="SP14" s="254"/>
      <c r="SQ14" s="254"/>
      <c r="SR14" s="254"/>
      <c r="SS14" s="254"/>
      <c r="ST14" s="254"/>
      <c r="SU14" s="254"/>
      <c r="SV14" s="254"/>
      <c r="SW14" s="254"/>
      <c r="SX14" s="254"/>
      <c r="SY14" s="254"/>
      <c r="SZ14" s="254"/>
      <c r="TA14" s="254"/>
      <c r="TB14" s="254"/>
      <c r="TC14" s="254"/>
      <c r="TD14" s="254"/>
      <c r="TE14" s="254"/>
      <c r="TF14" s="254"/>
      <c r="TG14" s="254"/>
      <c r="TH14" s="254"/>
      <c r="TI14" s="254"/>
      <c r="TJ14" s="254"/>
      <c r="TK14" s="254"/>
      <c r="TL14" s="254"/>
      <c r="TM14" s="254"/>
      <c r="TN14" s="254"/>
      <c r="TO14" s="254"/>
      <c r="TP14" s="254"/>
      <c r="TQ14" s="254"/>
      <c r="TR14" s="254"/>
      <c r="TS14" s="254"/>
      <c r="TT14" s="254"/>
      <c r="TU14" s="254"/>
      <c r="TV14" s="254"/>
      <c r="TW14" s="254"/>
      <c r="TX14" s="254"/>
      <c r="TY14" s="254"/>
      <c r="TZ14" s="254"/>
      <c r="UA14" s="254"/>
      <c r="UB14" s="254"/>
      <c r="UC14" s="254"/>
      <c r="UD14" s="254"/>
      <c r="UE14" s="254"/>
      <c r="UF14" s="254"/>
      <c r="UG14" s="254"/>
      <c r="UH14" s="254"/>
      <c r="UI14" s="254"/>
      <c r="UJ14" s="254"/>
      <c r="UK14" s="254"/>
      <c r="UL14" s="254"/>
      <c r="UM14" s="254"/>
      <c r="UN14" s="254"/>
      <c r="UO14" s="254"/>
      <c r="UP14" s="254"/>
      <c r="UQ14" s="254"/>
      <c r="UR14" s="254"/>
      <c r="US14" s="254"/>
      <c r="UT14" s="254"/>
      <c r="UU14" s="254"/>
      <c r="UV14" s="254"/>
      <c r="UW14" s="254"/>
      <c r="UX14" s="254"/>
      <c r="UY14" s="254"/>
      <c r="UZ14" s="254"/>
      <c r="VA14" s="254"/>
      <c r="VB14" s="254"/>
      <c r="VC14" s="254"/>
      <c r="VD14" s="254"/>
      <c r="VE14" s="254"/>
      <c r="VF14" s="254"/>
      <c r="VG14" s="254"/>
      <c r="VH14" s="254"/>
      <c r="VI14" s="254"/>
      <c r="VJ14" s="254"/>
      <c r="VK14" s="254"/>
      <c r="VL14" s="254"/>
      <c r="VM14" s="254"/>
      <c r="VN14" s="254"/>
      <c r="VO14" s="254"/>
      <c r="VP14" s="254"/>
      <c r="VQ14" s="254"/>
      <c r="VR14" s="254"/>
      <c r="VS14" s="254"/>
      <c r="VT14" s="254"/>
      <c r="VU14" s="254"/>
      <c r="VV14" s="254"/>
      <c r="VW14" s="254"/>
      <c r="VX14" s="254"/>
      <c r="VY14" s="254"/>
      <c r="VZ14" s="254"/>
      <c r="WA14" s="254"/>
      <c r="WB14" s="254"/>
      <c r="WC14" s="254"/>
      <c r="WD14" s="254"/>
      <c r="WE14" s="254"/>
      <c r="WF14" s="254"/>
      <c r="WG14" s="254"/>
      <c r="WH14" s="254"/>
      <c r="WI14" s="254"/>
      <c r="WJ14" s="254"/>
      <c r="WK14" s="254"/>
      <c r="WL14" s="254"/>
      <c r="WM14" s="254"/>
      <c r="WN14" s="254"/>
      <c r="WO14" s="254"/>
      <c r="WP14" s="254"/>
      <c r="WQ14" s="254"/>
      <c r="WR14" s="254"/>
      <c r="WS14" s="254"/>
      <c r="WT14" s="254"/>
      <c r="WU14" s="254"/>
      <c r="WV14" s="254"/>
      <c r="WW14" s="254"/>
      <c r="WX14" s="254"/>
      <c r="WY14" s="254"/>
      <c r="WZ14" s="254"/>
      <c r="XA14" s="254"/>
      <c r="XB14" s="254"/>
      <c r="XC14" s="254"/>
      <c r="XD14" s="254"/>
      <c r="XE14" s="254"/>
      <c r="XF14" s="254"/>
      <c r="XG14" s="254"/>
      <c r="XH14" s="254"/>
      <c r="XI14" s="254"/>
      <c r="XJ14" s="254"/>
      <c r="XK14" s="254"/>
      <c r="XL14" s="254"/>
      <c r="XM14" s="254"/>
      <c r="XN14" s="254"/>
      <c r="XO14" s="254"/>
      <c r="XP14" s="254"/>
      <c r="XQ14" s="254"/>
      <c r="XR14" s="254"/>
      <c r="XS14" s="254"/>
      <c r="XT14" s="254"/>
      <c r="XU14" s="254"/>
      <c r="XV14" s="254"/>
      <c r="XW14" s="254"/>
      <c r="XX14" s="254"/>
      <c r="XY14" s="254"/>
      <c r="XZ14" s="254"/>
      <c r="YA14" s="254"/>
      <c r="YB14" s="254"/>
      <c r="YC14" s="254"/>
      <c r="YD14" s="254"/>
      <c r="YE14" s="254"/>
      <c r="YF14" s="254"/>
      <c r="YG14" s="254"/>
      <c r="YH14" s="254"/>
      <c r="YI14" s="254"/>
      <c r="YJ14" s="254"/>
      <c r="YK14" s="254"/>
      <c r="YL14" s="254"/>
      <c r="YM14" s="254"/>
      <c r="YN14" s="254"/>
      <c r="YO14" s="254"/>
      <c r="YP14" s="254"/>
      <c r="YQ14" s="254"/>
      <c r="YR14" s="254"/>
      <c r="YS14" s="254"/>
      <c r="YT14" s="254"/>
      <c r="YU14" s="254"/>
      <c r="YV14" s="254"/>
      <c r="YW14" s="254"/>
      <c r="YX14" s="254"/>
      <c r="YY14" s="254"/>
      <c r="YZ14" s="254"/>
      <c r="ZA14" s="254"/>
      <c r="ZB14" s="254"/>
      <c r="ZC14" s="254"/>
      <c r="ZD14" s="254"/>
      <c r="ZE14" s="254"/>
      <c r="ZF14" s="254"/>
      <c r="ZG14" s="254"/>
      <c r="ZH14" s="254"/>
      <c r="ZI14" s="254"/>
      <c r="ZJ14" s="254"/>
      <c r="ZK14" s="254"/>
      <c r="ZL14" s="254"/>
      <c r="ZM14" s="254"/>
      <c r="ZN14" s="254"/>
      <c r="ZO14" s="254"/>
      <c r="ZP14" s="254"/>
      <c r="ZQ14" s="254"/>
      <c r="ZR14" s="254"/>
      <c r="ZS14" s="254"/>
      <c r="ZT14" s="254"/>
      <c r="ZU14" s="254"/>
      <c r="ZV14" s="254"/>
      <c r="ZW14" s="254"/>
      <c r="ZX14" s="254"/>
      <c r="ZY14" s="254"/>
      <c r="ZZ14" s="254"/>
      <c r="AAA14" s="254"/>
      <c r="AAB14" s="254"/>
      <c r="AAC14" s="254"/>
      <c r="AAD14" s="254"/>
      <c r="AAE14" s="254"/>
      <c r="AAF14" s="254"/>
      <c r="AAG14" s="254"/>
      <c r="AAH14" s="254"/>
      <c r="AAI14" s="254"/>
      <c r="AAJ14" s="254"/>
      <c r="AAK14" s="254"/>
      <c r="AAL14" s="254"/>
      <c r="AAM14" s="254"/>
      <c r="AAN14" s="254"/>
      <c r="AAO14" s="254"/>
      <c r="AAP14" s="254"/>
      <c r="AAQ14" s="254"/>
      <c r="AAR14" s="254"/>
      <c r="AAS14" s="254"/>
      <c r="AAT14" s="254"/>
      <c r="AAU14" s="254"/>
      <c r="AAV14" s="254"/>
      <c r="AAW14" s="254"/>
      <c r="AAX14" s="254"/>
      <c r="AAY14" s="254"/>
      <c r="AAZ14" s="254"/>
      <c r="ABA14" s="254"/>
      <c r="ABB14" s="254"/>
      <c r="ABC14" s="254"/>
      <c r="ABD14" s="254"/>
      <c r="ABE14" s="254"/>
      <c r="ABF14" s="254"/>
      <c r="ABG14" s="254"/>
      <c r="ABH14" s="254"/>
      <c r="ABI14" s="254"/>
      <c r="ABJ14" s="254"/>
      <c r="ABK14" s="254"/>
      <c r="ABL14" s="254"/>
      <c r="ABM14" s="254"/>
      <c r="ABN14" s="254"/>
      <c r="ABO14" s="254"/>
      <c r="ABP14" s="254"/>
      <c r="ABQ14" s="254"/>
      <c r="ABR14" s="254"/>
      <c r="ABS14" s="254"/>
      <c r="ABT14" s="254"/>
      <c r="ABU14" s="254"/>
      <c r="ABV14" s="254"/>
      <c r="ABW14" s="254"/>
      <c r="ABX14" s="254"/>
      <c r="ABY14" s="254"/>
      <c r="ABZ14" s="254"/>
      <c r="ACA14" s="254"/>
      <c r="ACB14" s="254"/>
      <c r="ACC14" s="254"/>
      <c r="ACD14" s="254"/>
      <c r="ACE14" s="254"/>
      <c r="ACF14" s="254"/>
      <c r="ACG14" s="254"/>
      <c r="ACH14" s="254"/>
      <c r="ACI14" s="254"/>
      <c r="ACJ14" s="254"/>
      <c r="ACK14" s="254"/>
      <c r="ACL14" s="254"/>
      <c r="ACM14" s="254"/>
      <c r="ACN14" s="254"/>
      <c r="ACO14" s="254"/>
      <c r="ACP14" s="254"/>
      <c r="ACQ14" s="254"/>
      <c r="ACR14" s="254"/>
      <c r="ACS14" s="254"/>
      <c r="ACT14" s="254"/>
      <c r="ACU14" s="254"/>
      <c r="ACV14" s="254"/>
      <c r="ACW14" s="254"/>
      <c r="ACX14" s="254"/>
      <c r="ACY14" s="254"/>
      <c r="ACZ14" s="254"/>
      <c r="ADA14" s="254"/>
      <c r="ADB14" s="254"/>
      <c r="ADC14" s="254"/>
      <c r="ADD14" s="254"/>
      <c r="ADE14" s="254"/>
      <c r="ADF14" s="254"/>
      <c r="ADG14" s="254"/>
      <c r="ADH14" s="254"/>
      <c r="ADI14" s="254"/>
      <c r="ADJ14" s="254"/>
      <c r="ADK14" s="254"/>
      <c r="ADL14" s="254"/>
      <c r="ADM14" s="254"/>
      <c r="ADN14" s="254"/>
      <c r="ADO14" s="254"/>
      <c r="ADP14" s="254"/>
      <c r="ADQ14" s="254"/>
      <c r="ADR14" s="254"/>
      <c r="ADS14" s="254"/>
      <c r="ADT14" s="254"/>
      <c r="ADU14" s="254"/>
      <c r="ADV14" s="254"/>
      <c r="ADW14" s="254"/>
      <c r="ADX14" s="254"/>
      <c r="ADY14" s="254"/>
      <c r="ADZ14" s="254"/>
      <c r="AEA14" s="254"/>
      <c r="AEB14" s="254"/>
      <c r="AEC14" s="254"/>
      <c r="AED14" s="254"/>
      <c r="AEE14" s="254"/>
      <c r="AEF14" s="254"/>
      <c r="AEG14" s="254"/>
      <c r="AEH14" s="254"/>
      <c r="AEI14" s="254"/>
      <c r="AEJ14" s="254"/>
      <c r="AEK14" s="254"/>
      <c r="AEL14" s="254"/>
      <c r="AEM14" s="254"/>
      <c r="AEN14" s="254"/>
      <c r="AEO14" s="254"/>
      <c r="AEP14" s="254"/>
      <c r="AEQ14" s="254"/>
      <c r="AER14" s="254"/>
      <c r="AES14" s="254"/>
      <c r="AET14" s="254"/>
      <c r="AEU14" s="254"/>
      <c r="AEV14" s="254"/>
      <c r="AEW14" s="254"/>
      <c r="AEX14" s="254"/>
      <c r="AEY14" s="254"/>
      <c r="AEZ14" s="254"/>
      <c r="AFA14" s="254"/>
      <c r="AFB14" s="254"/>
      <c r="AFC14" s="254"/>
      <c r="AFD14" s="254"/>
      <c r="AFE14" s="254"/>
      <c r="AFF14" s="254"/>
      <c r="AFG14" s="254"/>
      <c r="AFH14" s="254"/>
      <c r="AFI14" s="254"/>
      <c r="AFJ14" s="254"/>
      <c r="AFK14" s="254"/>
      <c r="AFL14" s="254"/>
      <c r="AFM14" s="254"/>
      <c r="AFN14" s="254"/>
      <c r="AFO14" s="254"/>
      <c r="AFP14" s="254"/>
      <c r="AFQ14" s="254"/>
      <c r="AFR14" s="254"/>
      <c r="AFS14" s="254"/>
      <c r="AFT14" s="254"/>
      <c r="AFU14" s="254"/>
      <c r="AFV14" s="254"/>
      <c r="AFW14" s="254"/>
      <c r="AFX14" s="254"/>
      <c r="AFY14" s="254"/>
      <c r="AFZ14" s="254"/>
      <c r="AGA14" s="254"/>
      <c r="AGB14" s="254"/>
      <c r="AGC14" s="254"/>
      <c r="AGD14" s="254"/>
      <c r="AGE14" s="254"/>
      <c r="AGF14" s="254"/>
      <c r="AGG14" s="254"/>
      <c r="AGH14" s="254"/>
      <c r="AGI14" s="254"/>
      <c r="AGJ14" s="254"/>
      <c r="AGK14" s="254"/>
      <c r="AGL14" s="254"/>
      <c r="AGM14" s="254"/>
      <c r="AGN14" s="254"/>
      <c r="AGO14" s="254"/>
      <c r="AGP14" s="254"/>
      <c r="AGQ14" s="254"/>
      <c r="AGR14" s="254"/>
      <c r="AGS14" s="254"/>
      <c r="AGT14" s="254"/>
      <c r="AGU14" s="254"/>
      <c r="AGV14" s="254"/>
      <c r="AGW14" s="254"/>
      <c r="AGX14" s="254"/>
      <c r="AGY14" s="254"/>
      <c r="AGZ14" s="254"/>
      <c r="AHA14" s="254"/>
      <c r="AHB14" s="254"/>
      <c r="AHC14" s="254"/>
      <c r="AHD14" s="254"/>
      <c r="AHE14" s="254"/>
      <c r="AHF14" s="254"/>
      <c r="AHG14" s="254"/>
      <c r="AHH14" s="254"/>
      <c r="AHI14" s="254"/>
      <c r="AHJ14" s="254"/>
      <c r="AHK14" s="254"/>
      <c r="AHL14" s="254"/>
      <c r="AHM14" s="254"/>
      <c r="AHN14" s="254"/>
      <c r="AHO14" s="254"/>
      <c r="AHP14" s="254"/>
      <c r="AHQ14" s="254"/>
      <c r="AHR14" s="254"/>
      <c r="AHS14" s="254"/>
      <c r="AHT14" s="254"/>
      <c r="AHU14" s="254"/>
      <c r="AHV14" s="254"/>
      <c r="AHW14" s="254"/>
      <c r="AHX14" s="254"/>
      <c r="AHY14" s="254"/>
      <c r="AHZ14" s="254"/>
      <c r="AIA14" s="254"/>
      <c r="AIB14" s="254"/>
      <c r="AIC14" s="254"/>
      <c r="AID14" s="254"/>
      <c r="AIE14" s="254"/>
      <c r="AIF14" s="254"/>
      <c r="AIG14" s="254"/>
      <c r="AIH14" s="254"/>
      <c r="AII14" s="254"/>
      <c r="AIJ14" s="254"/>
      <c r="AIK14" s="254"/>
      <c r="AIL14" s="254"/>
      <c r="AIM14" s="254"/>
      <c r="AIN14" s="254"/>
      <c r="AIO14" s="254"/>
      <c r="AIP14" s="254"/>
      <c r="AIQ14" s="254"/>
      <c r="AIR14" s="254"/>
      <c r="AIS14" s="254"/>
      <c r="AIT14" s="254"/>
      <c r="AIU14" s="254"/>
      <c r="AIV14" s="254"/>
      <c r="AIW14" s="254"/>
      <c r="AIX14" s="254"/>
      <c r="AIY14" s="254"/>
      <c r="AIZ14" s="254"/>
      <c r="AJA14" s="254"/>
      <c r="AJB14" s="254"/>
      <c r="AJC14" s="254"/>
      <c r="AJD14" s="254"/>
      <c r="AJE14" s="254"/>
      <c r="AJF14" s="254"/>
      <c r="AJG14" s="254"/>
      <c r="AJH14" s="254"/>
      <c r="AJI14" s="254"/>
      <c r="AJJ14" s="254"/>
      <c r="AJK14" s="254"/>
      <c r="AJL14" s="254"/>
      <c r="AJM14" s="254"/>
      <c r="AJN14" s="254"/>
      <c r="AJO14" s="254"/>
      <c r="AJP14" s="254"/>
      <c r="AJQ14" s="254"/>
      <c r="AJR14" s="254"/>
      <c r="AJS14" s="254"/>
      <c r="AJT14" s="254"/>
      <c r="AJU14" s="254"/>
      <c r="AJV14" s="254"/>
      <c r="AJW14" s="254"/>
      <c r="AJX14" s="254"/>
      <c r="AJY14" s="254"/>
      <c r="AJZ14" s="254"/>
      <c r="AKA14" s="254"/>
      <c r="AKB14" s="254"/>
      <c r="AKC14" s="254"/>
      <c r="AKD14" s="254"/>
      <c r="AKE14" s="254"/>
      <c r="AKF14" s="254"/>
      <c r="AKG14" s="254"/>
      <c r="AKH14" s="254"/>
      <c r="AKI14" s="254"/>
      <c r="AKJ14" s="254"/>
      <c r="AKK14" s="254"/>
      <c r="AKL14" s="254"/>
      <c r="AKM14" s="254"/>
      <c r="AKN14" s="254"/>
      <c r="AKO14" s="254"/>
      <c r="AKP14" s="254"/>
      <c r="AKQ14" s="254"/>
      <c r="AKR14" s="254"/>
      <c r="AKS14" s="254"/>
      <c r="AKT14" s="254"/>
      <c r="AKU14" s="254"/>
      <c r="AKV14" s="254"/>
      <c r="AKW14" s="254"/>
      <c r="AKX14" s="254"/>
      <c r="AKY14" s="254"/>
      <c r="AKZ14" s="254"/>
      <c r="ALA14" s="254"/>
      <c r="ALB14" s="254"/>
      <c r="ALC14" s="254"/>
      <c r="ALD14" s="254"/>
      <c r="ALE14" s="254"/>
      <c r="ALF14" s="254"/>
      <c r="ALG14" s="254"/>
      <c r="ALH14" s="254"/>
      <c r="ALI14" s="254"/>
      <c r="ALJ14" s="254"/>
      <c r="ALK14" s="254"/>
      <c r="ALL14" s="254"/>
      <c r="ALM14" s="254"/>
      <c r="ALN14" s="254"/>
      <c r="ALO14" s="254"/>
      <c r="ALP14" s="254"/>
      <c r="ALQ14" s="254"/>
      <c r="ALR14" s="254"/>
      <c r="ALS14" s="254"/>
      <c r="ALT14" s="254"/>
      <c r="ALU14" s="254"/>
      <c r="ALV14" s="254"/>
      <c r="ALW14" s="254"/>
      <c r="ALX14" s="254"/>
      <c r="ALY14" s="254"/>
      <c r="ALZ14" s="254"/>
      <c r="AMA14" s="254"/>
      <c r="AMB14" s="254"/>
      <c r="AMC14" s="254"/>
      <c r="AMD14" s="254"/>
      <c r="AME14" s="254"/>
      <c r="AMF14" s="254"/>
      <c r="AMG14" s="254"/>
      <c r="AMH14" s="254"/>
      <c r="AMI14" s="254"/>
      <c r="AMJ14" s="254"/>
      <c r="AMK14" s="254"/>
      <c r="AML14" s="254"/>
      <c r="AMM14" s="254"/>
      <c r="AMN14" s="254"/>
      <c r="AMO14" s="254"/>
      <c r="AMP14" s="254"/>
      <c r="AMQ14" s="254"/>
      <c r="AMR14" s="254"/>
      <c r="AMS14" s="254"/>
      <c r="AMT14" s="254"/>
      <c r="AMU14" s="254"/>
      <c r="AMV14" s="254"/>
      <c r="AMW14" s="254"/>
      <c r="AMX14" s="254"/>
      <c r="AMY14" s="254"/>
      <c r="AMZ14" s="254"/>
      <c r="ANA14" s="254"/>
      <c r="ANB14" s="254"/>
      <c r="ANC14" s="254"/>
      <c r="AND14" s="254"/>
      <c r="ANE14" s="254"/>
      <c r="ANF14" s="254"/>
      <c r="ANG14" s="254"/>
      <c r="ANH14" s="254"/>
      <c r="ANI14" s="254"/>
      <c r="ANJ14" s="254"/>
      <c r="ANK14" s="254"/>
      <c r="ANL14" s="254"/>
      <c r="ANM14" s="254"/>
      <c r="ANN14" s="254"/>
      <c r="ANO14" s="254"/>
      <c r="ANP14" s="254"/>
      <c r="ANQ14" s="254"/>
      <c r="ANR14" s="254"/>
      <c r="ANS14" s="254"/>
      <c r="ANT14" s="254"/>
      <c r="ANU14" s="254"/>
      <c r="ANV14" s="254"/>
      <c r="ANW14" s="254"/>
      <c r="ANX14" s="254"/>
      <c r="ANY14" s="254"/>
      <c r="ANZ14" s="254"/>
      <c r="AOA14" s="254"/>
      <c r="AOB14" s="254"/>
      <c r="AOC14" s="254"/>
      <c r="AOD14" s="254"/>
      <c r="AOE14" s="254"/>
      <c r="AOF14" s="254"/>
      <c r="AOG14" s="254"/>
      <c r="AOH14" s="254"/>
      <c r="AOI14" s="254"/>
      <c r="AOJ14" s="254"/>
      <c r="AOK14" s="254"/>
      <c r="AOL14" s="254"/>
      <c r="AOM14" s="254"/>
      <c r="AON14" s="254"/>
      <c r="AOO14" s="254"/>
      <c r="AOP14" s="254"/>
      <c r="AOQ14" s="254"/>
      <c r="AOR14" s="254"/>
      <c r="AOS14" s="254"/>
      <c r="AOT14" s="254"/>
      <c r="AOU14" s="254"/>
      <c r="AOV14" s="254"/>
      <c r="AOW14" s="254"/>
      <c r="AOX14" s="254"/>
      <c r="AOY14" s="254"/>
      <c r="AOZ14" s="254"/>
      <c r="APA14" s="254"/>
      <c r="APB14" s="254"/>
      <c r="APC14" s="254"/>
      <c r="APD14" s="254"/>
      <c r="APE14" s="254"/>
      <c r="APF14" s="254"/>
      <c r="APG14" s="254"/>
      <c r="APH14" s="254"/>
      <c r="API14" s="254"/>
      <c r="APJ14" s="254"/>
      <c r="APK14" s="254"/>
      <c r="APL14" s="254"/>
      <c r="APM14" s="254"/>
      <c r="APN14" s="254"/>
      <c r="APO14" s="254"/>
      <c r="APP14" s="254"/>
      <c r="APQ14" s="254"/>
      <c r="APR14" s="254"/>
      <c r="APS14" s="254"/>
      <c r="APT14" s="254"/>
      <c r="APU14" s="254"/>
      <c r="APV14" s="254"/>
      <c r="APW14" s="254"/>
      <c r="APX14" s="254"/>
      <c r="APY14" s="254"/>
      <c r="APZ14" s="254"/>
      <c r="AQA14" s="254"/>
      <c r="AQB14" s="254"/>
      <c r="AQC14" s="254"/>
      <c r="AQD14" s="254"/>
      <c r="AQE14" s="254"/>
      <c r="AQF14" s="254"/>
      <c r="AQG14" s="254"/>
      <c r="AQH14" s="254"/>
      <c r="AQI14" s="254"/>
      <c r="AQJ14" s="254"/>
      <c r="AQK14" s="254"/>
      <c r="AQL14" s="254"/>
      <c r="AQM14" s="254"/>
      <c r="AQN14" s="254"/>
      <c r="AQO14" s="254"/>
      <c r="AQP14" s="254"/>
      <c r="AQQ14" s="254"/>
      <c r="AQR14" s="254"/>
      <c r="AQS14" s="254"/>
      <c r="AQT14" s="254"/>
      <c r="AQU14" s="254"/>
      <c r="AQV14" s="254"/>
      <c r="AQW14" s="254"/>
      <c r="AQX14" s="254"/>
      <c r="AQY14" s="254"/>
      <c r="AQZ14" s="254"/>
      <c r="ARA14" s="254"/>
      <c r="ARB14" s="254"/>
      <c r="ARC14" s="254"/>
      <c r="ARD14" s="254"/>
      <c r="ARE14" s="254"/>
      <c r="ARF14" s="254"/>
      <c r="ARG14" s="254"/>
      <c r="ARH14" s="254"/>
      <c r="ARI14" s="254"/>
      <c r="ARJ14" s="254"/>
      <c r="ARK14" s="254"/>
      <c r="ARL14" s="254"/>
      <c r="ARM14" s="254"/>
      <c r="ARN14" s="254"/>
      <c r="ARO14" s="254"/>
      <c r="ARP14" s="254"/>
      <c r="ARQ14" s="254"/>
      <c r="ARR14" s="254"/>
      <c r="ARS14" s="254"/>
      <c r="ART14" s="254"/>
      <c r="ARU14" s="254"/>
      <c r="ARV14" s="254"/>
      <c r="ARW14" s="254"/>
      <c r="ARX14" s="254"/>
      <c r="ARY14" s="254"/>
      <c r="ARZ14" s="254"/>
      <c r="ASA14" s="254"/>
      <c r="ASB14" s="254"/>
      <c r="ASC14" s="254"/>
      <c r="ASD14" s="254"/>
      <c r="ASE14" s="254"/>
      <c r="ASF14" s="254"/>
      <c r="ASG14" s="254"/>
      <c r="ASH14" s="254"/>
      <c r="ASI14" s="254"/>
      <c r="ASJ14" s="254"/>
      <c r="ASK14" s="254"/>
      <c r="ASL14" s="254"/>
      <c r="ASM14" s="254"/>
      <c r="ASN14" s="254"/>
      <c r="ASO14" s="254"/>
      <c r="ASP14" s="254"/>
      <c r="ASQ14" s="254"/>
      <c r="ASR14" s="254"/>
      <c r="ASS14" s="254"/>
      <c r="AST14" s="254"/>
      <c r="ASU14" s="254"/>
      <c r="ASV14" s="254"/>
      <c r="ASW14" s="254"/>
      <c r="ASX14" s="254"/>
      <c r="ASY14" s="254"/>
      <c r="ASZ14" s="254"/>
      <c r="ATA14" s="254"/>
      <c r="ATB14" s="254"/>
      <c r="ATC14" s="254"/>
      <c r="ATD14" s="254"/>
      <c r="ATE14" s="254"/>
      <c r="ATF14" s="254"/>
      <c r="ATG14" s="254"/>
      <c r="ATH14" s="254"/>
      <c r="ATI14" s="254"/>
      <c r="ATJ14" s="254"/>
      <c r="ATK14" s="254"/>
      <c r="ATL14" s="254"/>
      <c r="ATM14" s="254"/>
      <c r="ATN14" s="254"/>
      <c r="ATO14" s="254"/>
      <c r="ATP14" s="254"/>
      <c r="ATQ14" s="254"/>
      <c r="ATR14" s="254"/>
      <c r="ATS14" s="254"/>
      <c r="ATT14" s="254"/>
      <c r="ATU14" s="254"/>
      <c r="ATV14" s="254"/>
      <c r="ATW14" s="254"/>
      <c r="ATX14" s="254"/>
      <c r="ATY14" s="254"/>
      <c r="ATZ14" s="254"/>
      <c r="AUA14" s="254"/>
      <c r="AUB14" s="254"/>
      <c r="AUC14" s="254"/>
      <c r="AUD14" s="254"/>
      <c r="AUE14" s="254"/>
      <c r="AUF14" s="254"/>
      <c r="AUG14" s="254"/>
      <c r="AUH14" s="254"/>
      <c r="AUI14" s="254"/>
      <c r="AUJ14" s="254"/>
      <c r="AUK14" s="254"/>
      <c r="AUL14" s="254"/>
      <c r="AUM14" s="254"/>
      <c r="AUN14" s="254"/>
      <c r="AUO14" s="254"/>
      <c r="AUP14" s="254"/>
      <c r="AUQ14" s="254"/>
      <c r="AUR14" s="254"/>
      <c r="AUS14" s="254"/>
      <c r="AUT14" s="254"/>
      <c r="AUU14" s="254"/>
      <c r="AUV14" s="254"/>
      <c r="AUW14" s="254"/>
      <c r="AUX14" s="254"/>
      <c r="AUY14" s="254"/>
      <c r="AUZ14" s="254"/>
      <c r="AVA14" s="254"/>
      <c r="AVB14" s="254"/>
      <c r="AVC14" s="254"/>
      <c r="AVD14" s="254"/>
      <c r="AVE14" s="254"/>
      <c r="AVF14" s="254"/>
      <c r="AVG14" s="254"/>
      <c r="AVH14" s="254"/>
      <c r="AVI14" s="254"/>
      <c r="AVJ14" s="254"/>
      <c r="AVK14" s="254"/>
      <c r="AVL14" s="254"/>
      <c r="AVM14" s="254"/>
      <c r="AVN14" s="254"/>
      <c r="AVO14" s="254"/>
      <c r="AVP14" s="254"/>
      <c r="AVQ14" s="254"/>
      <c r="AVR14" s="254"/>
      <c r="AVS14" s="254"/>
      <c r="AVT14" s="254"/>
      <c r="AVU14" s="254"/>
      <c r="AVV14" s="254"/>
      <c r="AVW14" s="254"/>
      <c r="AVX14" s="254"/>
      <c r="AVY14" s="254"/>
      <c r="AVZ14" s="254"/>
      <c r="AWA14" s="254"/>
      <c r="AWB14" s="254"/>
      <c r="AWC14" s="254"/>
      <c r="AWD14" s="254"/>
      <c r="AWE14" s="254"/>
      <c r="AWF14" s="254"/>
      <c r="AWG14" s="254"/>
      <c r="AWH14" s="254"/>
      <c r="AWI14" s="254"/>
      <c r="AWJ14" s="254"/>
      <c r="AWK14" s="254"/>
      <c r="AWL14" s="254"/>
      <c r="AWM14" s="254"/>
      <c r="AWN14" s="254"/>
      <c r="AWO14" s="254"/>
      <c r="AWP14" s="254"/>
      <c r="AWQ14" s="254"/>
      <c r="AWR14" s="254"/>
      <c r="AWS14" s="254"/>
      <c r="AWT14" s="254"/>
      <c r="AWU14" s="254"/>
      <c r="AWV14" s="254"/>
      <c r="AWW14" s="254"/>
      <c r="AWX14" s="254"/>
      <c r="AWY14" s="254"/>
      <c r="AWZ14" s="254"/>
      <c r="AXA14" s="254"/>
      <c r="AXB14" s="254"/>
      <c r="AXC14" s="254"/>
      <c r="AXD14" s="254"/>
      <c r="AXE14" s="254"/>
      <c r="AXF14" s="254"/>
      <c r="AXG14" s="254"/>
      <c r="AXH14" s="254"/>
      <c r="AXI14" s="254"/>
      <c r="AXJ14" s="254"/>
      <c r="AXK14" s="254"/>
      <c r="AXL14" s="254"/>
      <c r="AXM14" s="254"/>
      <c r="AXN14" s="254"/>
      <c r="AXO14" s="254"/>
      <c r="AXP14" s="254"/>
      <c r="AXQ14" s="254"/>
      <c r="AXR14" s="254"/>
      <c r="AXS14" s="254"/>
      <c r="AXT14" s="254"/>
      <c r="AXU14" s="254"/>
      <c r="AXV14" s="254"/>
      <c r="AXW14" s="254"/>
      <c r="AXX14" s="254"/>
      <c r="AXY14" s="254"/>
      <c r="AXZ14" s="254"/>
      <c r="AYA14" s="254"/>
      <c r="AYB14" s="254"/>
      <c r="AYC14" s="254"/>
      <c r="AYD14" s="254"/>
      <c r="AYE14" s="254"/>
      <c r="AYF14" s="254"/>
      <c r="AYG14" s="254"/>
      <c r="AYH14" s="254"/>
      <c r="AYI14" s="254"/>
      <c r="AYJ14" s="254"/>
      <c r="AYK14" s="254"/>
      <c r="AYL14" s="254"/>
      <c r="AYM14" s="254"/>
      <c r="AYN14" s="254"/>
      <c r="AYO14" s="254"/>
      <c r="AYP14" s="254"/>
      <c r="AYQ14" s="254"/>
      <c r="AYR14" s="254"/>
      <c r="AYS14" s="254"/>
      <c r="AYT14" s="254"/>
      <c r="AYU14" s="254"/>
      <c r="AYV14" s="254"/>
      <c r="AYW14" s="254"/>
      <c r="AYX14" s="254"/>
      <c r="AYY14" s="254"/>
      <c r="AYZ14" s="254"/>
      <c r="AZA14" s="254"/>
      <c r="AZB14" s="254"/>
      <c r="AZC14" s="254"/>
      <c r="AZD14" s="254"/>
      <c r="AZE14" s="254"/>
      <c r="AZF14" s="254"/>
      <c r="AZG14" s="254"/>
      <c r="AZH14" s="254"/>
      <c r="AZI14" s="254"/>
      <c r="AZJ14" s="254"/>
      <c r="AZK14" s="254"/>
      <c r="AZL14" s="254"/>
      <c r="AZM14" s="254"/>
      <c r="AZN14" s="254"/>
      <c r="AZO14" s="254"/>
      <c r="AZP14" s="254"/>
      <c r="AZQ14" s="254"/>
      <c r="AZR14" s="254"/>
      <c r="AZS14" s="254"/>
      <c r="AZT14" s="254"/>
      <c r="AZU14" s="254"/>
      <c r="AZV14" s="254"/>
      <c r="AZW14" s="254"/>
      <c r="AZX14" s="254"/>
      <c r="AZY14" s="254"/>
      <c r="AZZ14" s="254"/>
      <c r="BAA14" s="254"/>
      <c r="BAB14" s="254"/>
      <c r="BAC14" s="254"/>
      <c r="BAD14" s="254"/>
      <c r="BAE14" s="254"/>
      <c r="BAF14" s="254"/>
      <c r="BAG14" s="254"/>
      <c r="BAH14" s="254"/>
      <c r="BAI14" s="254"/>
      <c r="BAJ14" s="254"/>
      <c r="BAK14" s="254"/>
      <c r="BAL14" s="254"/>
      <c r="BAM14" s="254"/>
      <c r="BAN14" s="254"/>
      <c r="BAO14" s="254"/>
      <c r="BAP14" s="254"/>
      <c r="BAQ14" s="254"/>
      <c r="BAR14" s="254"/>
      <c r="BAS14" s="254"/>
      <c r="BAT14" s="254"/>
      <c r="BAU14" s="254"/>
      <c r="BAV14" s="254"/>
      <c r="BAW14" s="254"/>
      <c r="BAX14" s="254"/>
      <c r="BAY14" s="254"/>
      <c r="BAZ14" s="254"/>
      <c r="BBA14" s="254"/>
      <c r="BBB14" s="254"/>
      <c r="BBC14" s="254"/>
      <c r="BBD14" s="254"/>
      <c r="BBE14" s="254"/>
      <c r="BBF14" s="254"/>
      <c r="BBG14" s="254"/>
      <c r="BBH14" s="254"/>
      <c r="BBI14" s="254"/>
      <c r="BBJ14" s="254"/>
      <c r="BBK14" s="254"/>
      <c r="BBL14" s="254"/>
      <c r="BBM14" s="254"/>
      <c r="BBN14" s="254"/>
      <c r="BBO14" s="254"/>
      <c r="BBP14" s="254"/>
      <c r="BBQ14" s="254"/>
      <c r="BBR14" s="254"/>
      <c r="BBS14" s="254"/>
      <c r="BBT14" s="254"/>
      <c r="BBU14" s="254"/>
      <c r="BBV14" s="254"/>
      <c r="BBW14" s="254"/>
      <c r="BBX14" s="254"/>
      <c r="BBY14" s="254"/>
      <c r="BBZ14" s="254"/>
      <c r="BCA14" s="254"/>
      <c r="BCB14" s="254"/>
      <c r="BCC14" s="254"/>
      <c r="BCD14" s="254"/>
      <c r="BCE14" s="254"/>
      <c r="BCF14" s="254"/>
      <c r="BCG14" s="254"/>
      <c r="BCH14" s="254"/>
      <c r="BCI14" s="254"/>
      <c r="BCJ14" s="254"/>
      <c r="BCK14" s="254"/>
      <c r="BCL14" s="254"/>
      <c r="BCM14" s="254"/>
      <c r="BCN14" s="254"/>
      <c r="BCO14" s="254"/>
      <c r="BCP14" s="254"/>
      <c r="BCQ14" s="254"/>
      <c r="BCR14" s="254"/>
      <c r="BCS14" s="254"/>
      <c r="BCT14" s="254"/>
      <c r="BCU14" s="254"/>
      <c r="BCV14" s="254"/>
      <c r="BCW14" s="254"/>
      <c r="BCX14" s="254"/>
      <c r="BCY14" s="254"/>
      <c r="BCZ14" s="254"/>
      <c r="BDA14" s="254"/>
      <c r="BDB14" s="254"/>
      <c r="BDC14" s="254"/>
      <c r="BDD14" s="254"/>
      <c r="BDE14" s="254"/>
      <c r="BDF14" s="254"/>
      <c r="BDG14" s="254"/>
      <c r="BDH14" s="254"/>
      <c r="BDI14" s="254"/>
      <c r="BDJ14" s="254"/>
      <c r="BDK14" s="254"/>
      <c r="BDL14" s="254"/>
      <c r="BDM14" s="254"/>
      <c r="BDN14" s="254"/>
      <c r="BDO14" s="254"/>
      <c r="BDP14" s="254"/>
      <c r="BDQ14" s="254"/>
      <c r="BDR14" s="254"/>
      <c r="BDS14" s="254"/>
      <c r="BDT14" s="254"/>
      <c r="BDU14" s="254"/>
      <c r="BDV14" s="254"/>
      <c r="BDW14" s="254"/>
      <c r="BDX14" s="254"/>
      <c r="BDY14" s="254"/>
      <c r="BDZ14" s="254"/>
      <c r="BEA14" s="254"/>
      <c r="BEB14" s="254"/>
      <c r="BEC14" s="254"/>
      <c r="BED14" s="254"/>
      <c r="BEE14" s="254"/>
      <c r="BEF14" s="254"/>
      <c r="BEG14" s="254"/>
      <c r="BEH14" s="254"/>
      <c r="BEI14" s="254"/>
      <c r="BEJ14" s="254"/>
      <c r="BEK14" s="254"/>
      <c r="BEL14" s="254"/>
      <c r="BEM14" s="254"/>
      <c r="BEN14" s="254"/>
      <c r="BEO14" s="254"/>
      <c r="BEP14" s="254"/>
      <c r="BEQ14" s="254"/>
      <c r="BER14" s="254"/>
      <c r="BES14" s="254"/>
      <c r="BET14" s="254"/>
      <c r="BEU14" s="254"/>
      <c r="BEV14" s="254"/>
      <c r="BEW14" s="254"/>
      <c r="BEX14" s="254"/>
      <c r="BEY14" s="254"/>
      <c r="BEZ14" s="254"/>
      <c r="BFA14" s="254"/>
      <c r="BFB14" s="254"/>
      <c r="BFC14" s="254"/>
      <c r="BFD14" s="254"/>
      <c r="BFE14" s="254"/>
      <c r="BFF14" s="254"/>
      <c r="BFG14" s="254"/>
      <c r="BFH14" s="254"/>
      <c r="BFI14" s="254"/>
      <c r="BFJ14" s="254"/>
      <c r="BFK14" s="254"/>
      <c r="BFL14" s="254"/>
      <c r="BFM14" s="254"/>
      <c r="BFN14" s="254"/>
      <c r="BFO14" s="254"/>
      <c r="BFP14" s="254"/>
      <c r="BFQ14" s="254"/>
      <c r="BFR14" s="254"/>
      <c r="BFS14" s="254"/>
      <c r="BFT14" s="254"/>
      <c r="BFU14" s="254"/>
      <c r="BFV14" s="254"/>
      <c r="BFW14" s="254"/>
      <c r="BFX14" s="254"/>
      <c r="BFY14" s="254"/>
      <c r="BFZ14" s="254"/>
      <c r="BGA14" s="254"/>
      <c r="BGB14" s="254"/>
      <c r="BGC14" s="254"/>
      <c r="BGD14" s="254"/>
      <c r="BGE14" s="254"/>
      <c r="BGF14" s="254"/>
      <c r="BGG14" s="254"/>
      <c r="BGH14" s="254"/>
      <c r="BGI14" s="254"/>
      <c r="BGJ14" s="254"/>
      <c r="BGK14" s="254"/>
      <c r="BGL14" s="254"/>
      <c r="BGM14" s="254"/>
      <c r="BGN14" s="254"/>
      <c r="BGO14" s="254"/>
      <c r="BGP14" s="254"/>
      <c r="BGQ14" s="254"/>
      <c r="BGR14" s="254"/>
      <c r="BGS14" s="254"/>
      <c r="BGT14" s="254"/>
      <c r="BGU14" s="254"/>
      <c r="BGV14" s="254"/>
      <c r="BGW14" s="254"/>
      <c r="BGX14" s="254"/>
      <c r="BGY14" s="254"/>
      <c r="BGZ14" s="254"/>
      <c r="BHA14" s="254"/>
      <c r="BHB14" s="254"/>
      <c r="BHC14" s="254"/>
      <c r="BHD14" s="254"/>
      <c r="BHE14" s="254"/>
      <c r="BHF14" s="254"/>
      <c r="BHG14" s="254"/>
      <c r="BHH14" s="254"/>
      <c r="BHI14" s="254"/>
      <c r="BHJ14" s="254"/>
      <c r="BHK14" s="254"/>
      <c r="BHL14" s="254"/>
      <c r="BHM14" s="254"/>
      <c r="BHN14" s="254"/>
      <c r="BHO14" s="254"/>
      <c r="BHP14" s="254"/>
      <c r="BHQ14" s="254"/>
      <c r="BHR14" s="254"/>
      <c r="BHS14" s="254"/>
      <c r="BHT14" s="254"/>
      <c r="BHU14" s="254"/>
      <c r="BHV14" s="254"/>
      <c r="BHW14" s="254"/>
      <c r="BHX14" s="254"/>
      <c r="BHY14" s="254"/>
      <c r="BHZ14" s="254"/>
      <c r="BIA14" s="254"/>
      <c r="BIB14" s="254"/>
      <c r="BIC14" s="254"/>
      <c r="BID14" s="254"/>
      <c r="BIE14" s="254"/>
      <c r="BIF14" s="254"/>
      <c r="BIG14" s="254"/>
      <c r="BIH14" s="254"/>
      <c r="BII14" s="254"/>
      <c r="BIJ14" s="254"/>
      <c r="BIK14" s="254"/>
      <c r="BIL14" s="254"/>
      <c r="BIM14" s="254"/>
      <c r="BIN14" s="254"/>
      <c r="BIO14" s="254"/>
      <c r="BIP14" s="254"/>
      <c r="BIQ14" s="254"/>
      <c r="BIR14" s="254"/>
      <c r="BIS14" s="254"/>
      <c r="BIT14" s="254"/>
      <c r="BIU14" s="254"/>
      <c r="BIV14" s="254"/>
      <c r="BIW14" s="254"/>
      <c r="BIX14" s="254"/>
      <c r="BIY14" s="254"/>
      <c r="BIZ14" s="254"/>
      <c r="BJA14" s="254"/>
      <c r="BJB14" s="254"/>
      <c r="BJC14" s="254"/>
      <c r="BJD14" s="254"/>
      <c r="BJE14" s="254"/>
      <c r="BJF14" s="254"/>
      <c r="BJG14" s="254"/>
      <c r="BJH14" s="254"/>
      <c r="BJI14" s="254"/>
      <c r="BJJ14" s="254"/>
      <c r="BJK14" s="254"/>
      <c r="BJL14" s="254"/>
      <c r="BJM14" s="254"/>
      <c r="BJN14" s="254"/>
      <c r="BJO14" s="254"/>
      <c r="BJP14" s="254"/>
      <c r="BJQ14" s="254"/>
      <c r="BJR14" s="254"/>
      <c r="BJS14" s="254"/>
      <c r="BJT14" s="254"/>
      <c r="BJU14" s="254"/>
      <c r="BJV14" s="254"/>
      <c r="BJW14" s="254"/>
      <c r="BJX14" s="254"/>
      <c r="BJY14" s="254"/>
      <c r="BJZ14" s="254"/>
      <c r="BKA14" s="254"/>
      <c r="BKB14" s="254"/>
      <c r="BKC14" s="254"/>
      <c r="BKD14" s="254"/>
      <c r="BKE14" s="254"/>
      <c r="BKF14" s="254"/>
      <c r="BKG14" s="254"/>
      <c r="BKH14" s="254"/>
      <c r="BKI14" s="254"/>
      <c r="BKJ14" s="254"/>
      <c r="BKK14" s="254"/>
      <c r="BKL14" s="254"/>
      <c r="BKM14" s="254"/>
      <c r="BKN14" s="254"/>
      <c r="BKO14" s="254"/>
      <c r="BKP14" s="254"/>
      <c r="BKQ14" s="254"/>
      <c r="BKR14" s="254"/>
      <c r="BKS14" s="254"/>
      <c r="BKT14" s="254"/>
      <c r="BKU14" s="254"/>
      <c r="BKV14" s="254"/>
      <c r="BKW14" s="254"/>
      <c r="BKX14" s="254"/>
      <c r="BKY14" s="254"/>
      <c r="BKZ14" s="254"/>
      <c r="BLA14" s="254"/>
      <c r="BLB14" s="254"/>
      <c r="BLC14" s="254"/>
      <c r="BLD14" s="254"/>
      <c r="BLE14" s="254"/>
      <c r="BLF14" s="254"/>
      <c r="BLG14" s="254"/>
      <c r="BLH14" s="254"/>
      <c r="BLI14" s="254"/>
      <c r="BLJ14" s="254"/>
      <c r="BLK14" s="254"/>
      <c r="BLL14" s="254"/>
      <c r="BLM14" s="254"/>
      <c r="BLN14" s="254"/>
      <c r="BLO14" s="254"/>
      <c r="BLP14" s="254"/>
      <c r="BLQ14" s="254"/>
      <c r="BLR14" s="254"/>
      <c r="BLS14" s="254"/>
      <c r="BLT14" s="254"/>
      <c r="BLU14" s="254"/>
      <c r="BLV14" s="254"/>
      <c r="BLW14" s="254"/>
      <c r="BLX14" s="254"/>
      <c r="BLY14" s="254"/>
      <c r="BLZ14" s="254"/>
      <c r="BMA14" s="254"/>
      <c r="BMB14" s="254"/>
      <c r="BMC14" s="254"/>
      <c r="BMD14" s="254"/>
      <c r="BME14" s="254"/>
      <c r="BMF14" s="254"/>
      <c r="BMG14" s="254"/>
      <c r="BMH14" s="254"/>
      <c r="BMI14" s="254"/>
      <c r="BMJ14" s="254"/>
      <c r="BMK14" s="254"/>
      <c r="BML14" s="254"/>
      <c r="BMM14" s="254"/>
      <c r="BMN14" s="254"/>
      <c r="BMO14" s="254"/>
      <c r="BMP14" s="254"/>
      <c r="BMQ14" s="254"/>
      <c r="BMR14" s="254"/>
      <c r="BMS14" s="254"/>
      <c r="BMT14" s="254"/>
      <c r="BMU14" s="254"/>
      <c r="BMV14" s="254"/>
      <c r="BMW14" s="254"/>
      <c r="BMX14" s="254"/>
      <c r="BMY14" s="254"/>
      <c r="BMZ14" s="254"/>
      <c r="BNA14" s="254"/>
      <c r="BNB14" s="254"/>
      <c r="BNC14" s="254"/>
      <c r="BND14" s="254"/>
      <c r="BNE14" s="254"/>
      <c r="BNF14" s="254"/>
      <c r="BNG14" s="254"/>
      <c r="BNH14" s="254"/>
      <c r="BNI14" s="254"/>
      <c r="BNJ14" s="254"/>
      <c r="BNK14" s="254"/>
      <c r="BNL14" s="254"/>
      <c r="BNM14" s="254"/>
      <c r="BNN14" s="254"/>
      <c r="BNO14" s="254"/>
      <c r="BNP14" s="254"/>
      <c r="BNQ14" s="254"/>
      <c r="BNR14" s="254"/>
      <c r="BNS14" s="254"/>
      <c r="BNT14" s="254"/>
      <c r="BNU14" s="254"/>
      <c r="BNV14" s="254"/>
      <c r="BNW14" s="254"/>
      <c r="BNX14" s="254"/>
      <c r="BNY14" s="254"/>
      <c r="BNZ14" s="254"/>
      <c r="BOA14" s="254"/>
      <c r="BOB14" s="254"/>
      <c r="BOC14" s="254"/>
      <c r="BOD14" s="254"/>
      <c r="BOE14" s="254"/>
      <c r="BOF14" s="254"/>
      <c r="BOG14" s="254"/>
      <c r="BOH14" s="254"/>
      <c r="BOI14" s="254"/>
      <c r="BOJ14" s="254"/>
      <c r="BOK14" s="254"/>
      <c r="BOL14" s="254"/>
      <c r="BOM14" s="254"/>
      <c r="BON14" s="254"/>
      <c r="BOO14" s="254"/>
      <c r="BOP14" s="254"/>
      <c r="BOQ14" s="254"/>
      <c r="BOR14" s="254"/>
      <c r="BOS14" s="254"/>
      <c r="BOT14" s="254"/>
      <c r="BOU14" s="254"/>
      <c r="BOV14" s="254"/>
      <c r="BOW14" s="254"/>
      <c r="BOX14" s="254"/>
      <c r="BOY14" s="254"/>
      <c r="BOZ14" s="254"/>
      <c r="BPA14" s="254"/>
      <c r="BPB14" s="254"/>
      <c r="BPC14" s="254"/>
      <c r="BPD14" s="254"/>
      <c r="BPE14" s="254"/>
      <c r="BPF14" s="254"/>
      <c r="BPG14" s="254"/>
      <c r="BPH14" s="254"/>
      <c r="BPI14" s="254"/>
      <c r="BPJ14" s="254"/>
      <c r="BPK14" s="254"/>
      <c r="BPL14" s="254"/>
      <c r="BPM14" s="254"/>
      <c r="BPN14" s="254"/>
      <c r="BPO14" s="254"/>
      <c r="BPP14" s="254"/>
      <c r="BPQ14" s="254"/>
      <c r="BPR14" s="254"/>
      <c r="BPS14" s="254"/>
      <c r="BPT14" s="254"/>
      <c r="BPU14" s="254"/>
      <c r="BPV14" s="254"/>
      <c r="BPW14" s="254"/>
      <c r="BPX14" s="254"/>
      <c r="BPY14" s="254"/>
      <c r="BPZ14" s="254"/>
      <c r="BQA14" s="254"/>
      <c r="BQB14" s="254"/>
      <c r="BQC14" s="254"/>
      <c r="BQD14" s="254"/>
      <c r="BQE14" s="254"/>
      <c r="BQF14" s="254"/>
      <c r="BQG14" s="254"/>
      <c r="BQH14" s="254"/>
      <c r="BQI14" s="254"/>
      <c r="BQJ14" s="254"/>
      <c r="BQK14" s="254"/>
      <c r="BQL14" s="254"/>
      <c r="BQM14" s="254"/>
      <c r="BQN14" s="254"/>
      <c r="BQO14" s="254"/>
      <c r="BQP14" s="254"/>
      <c r="BQQ14" s="254"/>
      <c r="BQR14" s="254"/>
      <c r="BQS14" s="254"/>
      <c r="BQT14" s="254"/>
      <c r="BQU14" s="254"/>
      <c r="BQV14" s="254"/>
      <c r="BQW14" s="254"/>
      <c r="BQX14" s="254"/>
      <c r="BQY14" s="254"/>
      <c r="BQZ14" s="254"/>
      <c r="BRA14" s="254"/>
      <c r="BRB14" s="254"/>
      <c r="BRC14" s="254"/>
      <c r="BRD14" s="254"/>
      <c r="BRE14" s="254"/>
      <c r="BRF14" s="254"/>
      <c r="BRG14" s="254"/>
      <c r="BRH14" s="254"/>
      <c r="BRI14" s="254"/>
      <c r="BRJ14" s="254"/>
      <c r="BRK14" s="254"/>
      <c r="BRL14" s="254"/>
      <c r="BRM14" s="254"/>
      <c r="BRN14" s="254"/>
      <c r="BRO14" s="254"/>
      <c r="BRP14" s="254"/>
      <c r="BRQ14" s="254"/>
      <c r="BRR14" s="254"/>
      <c r="BRS14" s="254"/>
      <c r="BRT14" s="254"/>
      <c r="BRU14" s="254"/>
      <c r="BRV14" s="254"/>
      <c r="BRW14" s="254"/>
      <c r="BRX14" s="254"/>
      <c r="BRY14" s="254"/>
      <c r="BRZ14" s="254"/>
      <c r="BSA14" s="254"/>
      <c r="BSB14" s="254"/>
      <c r="BSC14" s="254"/>
      <c r="BSD14" s="254"/>
      <c r="BSE14" s="254"/>
      <c r="BSF14" s="254"/>
      <c r="BSG14" s="254"/>
      <c r="BSH14" s="254"/>
      <c r="BSI14" s="254"/>
      <c r="BSJ14" s="254"/>
      <c r="BSK14" s="254"/>
      <c r="BSL14" s="254"/>
      <c r="BSM14" s="254"/>
      <c r="BSN14" s="254"/>
      <c r="BSO14" s="254"/>
      <c r="BSP14" s="254"/>
      <c r="BSQ14" s="254"/>
      <c r="BSR14" s="254"/>
      <c r="BSS14" s="254"/>
      <c r="BST14" s="254"/>
      <c r="BSU14" s="254"/>
      <c r="BSV14" s="254"/>
      <c r="BSW14" s="254"/>
      <c r="BSX14" s="254"/>
      <c r="BSY14" s="254"/>
      <c r="BSZ14" s="254"/>
      <c r="BTA14" s="254"/>
      <c r="BTB14" s="254"/>
      <c r="BTC14" s="254"/>
      <c r="BTD14" s="254"/>
      <c r="BTE14" s="254"/>
      <c r="BTF14" s="254"/>
      <c r="BTG14" s="254"/>
      <c r="BTH14" s="254"/>
      <c r="BTI14" s="254"/>
      <c r="BTJ14" s="254"/>
      <c r="BTK14" s="254"/>
      <c r="BTL14" s="254"/>
      <c r="BTM14" s="254"/>
      <c r="BTN14" s="254"/>
      <c r="BTO14" s="254"/>
      <c r="BTP14" s="254"/>
      <c r="BTQ14" s="254"/>
      <c r="BTR14" s="254"/>
      <c r="BTS14" s="254"/>
      <c r="BTT14" s="254"/>
      <c r="BTU14" s="254"/>
      <c r="BTV14" s="254"/>
      <c r="BTW14" s="254"/>
      <c r="BTX14" s="254"/>
      <c r="BTY14" s="254"/>
      <c r="BTZ14" s="254"/>
      <c r="BUA14" s="254"/>
      <c r="BUB14" s="254"/>
      <c r="BUC14" s="254"/>
      <c r="BUD14" s="254"/>
      <c r="BUE14" s="254"/>
      <c r="BUF14" s="254"/>
      <c r="BUG14" s="254"/>
      <c r="BUH14" s="254"/>
      <c r="BUI14" s="254"/>
      <c r="BUJ14" s="254"/>
      <c r="BUK14" s="254"/>
      <c r="BUL14" s="254"/>
      <c r="BUM14" s="254"/>
      <c r="BUN14" s="254"/>
      <c r="BUO14" s="254"/>
      <c r="BUP14" s="254"/>
      <c r="BUQ14" s="254"/>
      <c r="BUR14" s="254"/>
      <c r="BUS14" s="254"/>
      <c r="BUT14" s="254"/>
      <c r="BUU14" s="254"/>
      <c r="BUV14" s="254"/>
      <c r="BUW14" s="254"/>
      <c r="BUX14" s="254"/>
      <c r="BUY14" s="254"/>
      <c r="BUZ14" s="254"/>
      <c r="BVA14" s="254"/>
      <c r="BVB14" s="254"/>
      <c r="BVC14" s="254"/>
      <c r="BVD14" s="254"/>
      <c r="BVE14" s="254"/>
      <c r="BVF14" s="254"/>
      <c r="BVG14" s="254"/>
      <c r="BVH14" s="254"/>
      <c r="BVI14" s="254"/>
      <c r="BVJ14" s="254"/>
      <c r="BVK14" s="254"/>
      <c r="BVL14" s="254"/>
      <c r="BVM14" s="254"/>
      <c r="BVN14" s="254"/>
      <c r="BVO14" s="254"/>
      <c r="BVP14" s="254"/>
      <c r="BVQ14" s="254"/>
      <c r="BVR14" s="254"/>
      <c r="BVS14" s="254"/>
      <c r="BVT14" s="254"/>
      <c r="BVU14" s="254"/>
      <c r="BVV14" s="254"/>
      <c r="BVW14" s="254"/>
      <c r="BVX14" s="254"/>
      <c r="BVY14" s="254"/>
      <c r="BVZ14" s="254"/>
      <c r="BWA14" s="254"/>
      <c r="BWB14" s="254"/>
      <c r="BWC14" s="254"/>
      <c r="BWD14" s="254"/>
      <c r="BWE14" s="254"/>
      <c r="BWF14" s="254"/>
      <c r="BWG14" s="254"/>
      <c r="BWH14" s="254"/>
      <c r="BWI14" s="254"/>
      <c r="BWJ14" s="254"/>
      <c r="BWK14" s="254"/>
      <c r="BWL14" s="254"/>
      <c r="BWM14" s="254"/>
      <c r="BWN14" s="254"/>
      <c r="BWO14" s="254"/>
      <c r="BWP14" s="254"/>
      <c r="BWQ14" s="254"/>
      <c r="BWR14" s="254"/>
      <c r="BWS14" s="254"/>
      <c r="BWT14" s="254"/>
      <c r="BWU14" s="254"/>
      <c r="BWV14" s="254"/>
      <c r="BWW14" s="254"/>
      <c r="BWX14" s="254"/>
      <c r="BWY14" s="254"/>
      <c r="BWZ14" s="254"/>
      <c r="BXA14" s="254"/>
      <c r="BXB14" s="254"/>
      <c r="BXC14" s="254"/>
      <c r="BXD14" s="254"/>
      <c r="BXE14" s="254"/>
      <c r="BXF14" s="254"/>
      <c r="BXG14" s="254"/>
      <c r="BXH14" s="254"/>
      <c r="BXI14" s="254"/>
      <c r="BXJ14" s="254"/>
      <c r="BXK14" s="254"/>
      <c r="BXL14" s="254"/>
      <c r="BXM14" s="254"/>
      <c r="BXN14" s="254"/>
      <c r="BXO14" s="254"/>
      <c r="BXP14" s="254"/>
      <c r="BXQ14" s="254"/>
      <c r="BXR14" s="254"/>
      <c r="BXS14" s="254"/>
      <c r="BXT14" s="254"/>
      <c r="BXU14" s="254"/>
      <c r="BXV14" s="254"/>
      <c r="BXW14" s="254"/>
      <c r="BXX14" s="254"/>
      <c r="BXY14" s="254"/>
      <c r="BXZ14" s="254"/>
      <c r="BYA14" s="254"/>
      <c r="BYB14" s="254"/>
      <c r="BYC14" s="254"/>
      <c r="BYD14" s="254"/>
      <c r="BYE14" s="254"/>
      <c r="BYF14" s="254"/>
      <c r="BYG14" s="254"/>
      <c r="BYH14" s="254"/>
      <c r="BYI14" s="254"/>
      <c r="BYJ14" s="254"/>
      <c r="BYK14" s="254"/>
      <c r="BYL14" s="254"/>
      <c r="BYM14" s="254"/>
      <c r="BYN14" s="254"/>
      <c r="BYO14" s="254"/>
      <c r="BYP14" s="254"/>
      <c r="BYQ14" s="254"/>
      <c r="BYR14" s="254"/>
      <c r="BYS14" s="254"/>
      <c r="BYT14" s="254"/>
      <c r="BYU14" s="254"/>
      <c r="BYV14" s="254"/>
      <c r="BYW14" s="254"/>
      <c r="BYX14" s="254"/>
      <c r="BYY14" s="254"/>
      <c r="BYZ14" s="254"/>
      <c r="BZA14" s="254"/>
      <c r="BZB14" s="254"/>
      <c r="BZC14" s="254"/>
      <c r="BZD14" s="254"/>
      <c r="BZE14" s="254"/>
      <c r="BZF14" s="254"/>
      <c r="BZG14" s="254"/>
      <c r="BZH14" s="254"/>
      <c r="BZI14" s="254"/>
      <c r="BZJ14" s="254"/>
      <c r="BZK14" s="254"/>
      <c r="BZL14" s="254"/>
      <c r="BZM14" s="254"/>
      <c r="BZN14" s="254"/>
      <c r="BZO14" s="254"/>
      <c r="BZP14" s="254"/>
      <c r="BZQ14" s="254"/>
      <c r="BZR14" s="254"/>
      <c r="BZS14" s="254"/>
      <c r="BZT14" s="254"/>
      <c r="BZU14" s="254"/>
      <c r="BZV14" s="254"/>
      <c r="BZW14" s="254"/>
      <c r="BZX14" s="254"/>
      <c r="BZY14" s="254"/>
      <c r="BZZ14" s="254"/>
      <c r="CAA14" s="254"/>
      <c r="CAB14" s="254"/>
      <c r="CAC14" s="254"/>
      <c r="CAD14" s="254"/>
      <c r="CAE14" s="254"/>
      <c r="CAF14" s="254"/>
      <c r="CAG14" s="254"/>
      <c r="CAH14" s="254"/>
      <c r="CAI14" s="254"/>
      <c r="CAJ14" s="254"/>
      <c r="CAK14" s="254"/>
      <c r="CAL14" s="254"/>
      <c r="CAM14" s="254"/>
      <c r="CAN14" s="254"/>
      <c r="CAO14" s="254"/>
      <c r="CAP14" s="254"/>
      <c r="CAQ14" s="254"/>
      <c r="CAR14" s="254"/>
      <c r="CAS14" s="254"/>
      <c r="CAT14" s="254"/>
      <c r="CAU14" s="254"/>
      <c r="CAV14" s="254"/>
      <c r="CAW14" s="254"/>
      <c r="CAX14" s="254"/>
      <c r="CAY14" s="254"/>
      <c r="CAZ14" s="254"/>
      <c r="CBA14" s="254"/>
      <c r="CBB14" s="254"/>
      <c r="CBC14" s="254"/>
      <c r="CBD14" s="254"/>
      <c r="CBE14" s="254"/>
      <c r="CBF14" s="254"/>
      <c r="CBG14" s="254"/>
      <c r="CBH14" s="254"/>
      <c r="CBI14" s="254"/>
      <c r="CBJ14" s="254"/>
      <c r="CBK14" s="254"/>
      <c r="CBL14" s="254"/>
      <c r="CBM14" s="254"/>
      <c r="CBN14" s="254"/>
      <c r="CBO14" s="254"/>
      <c r="CBP14" s="254"/>
      <c r="CBQ14" s="254"/>
      <c r="CBR14" s="254"/>
      <c r="CBS14" s="254"/>
      <c r="CBT14" s="254"/>
      <c r="CBU14" s="254"/>
      <c r="CBV14" s="254"/>
      <c r="CBW14" s="254"/>
      <c r="CBX14" s="254"/>
      <c r="CBY14" s="254"/>
      <c r="CBZ14" s="254"/>
      <c r="CCA14" s="254"/>
      <c r="CCB14" s="254"/>
      <c r="CCC14" s="254"/>
      <c r="CCD14" s="254"/>
      <c r="CCE14" s="254"/>
      <c r="CCF14" s="254"/>
      <c r="CCG14" s="254"/>
      <c r="CCH14" s="254"/>
      <c r="CCI14" s="254"/>
      <c r="CCJ14" s="254"/>
      <c r="CCK14" s="254"/>
      <c r="CCL14" s="254"/>
      <c r="CCM14" s="254"/>
      <c r="CCN14" s="254"/>
      <c r="CCO14" s="254"/>
      <c r="CCP14" s="254"/>
      <c r="CCQ14" s="254"/>
      <c r="CCR14" s="254"/>
      <c r="CCS14" s="254"/>
      <c r="CCT14" s="254"/>
      <c r="CCU14" s="254"/>
      <c r="CCV14" s="254"/>
      <c r="CCW14" s="254"/>
      <c r="CCX14" s="254"/>
      <c r="CCY14" s="254"/>
      <c r="CCZ14" s="254"/>
      <c r="CDA14" s="254"/>
      <c r="CDB14" s="254"/>
      <c r="CDC14" s="254"/>
      <c r="CDD14" s="254"/>
      <c r="CDE14" s="254"/>
      <c r="CDF14" s="254"/>
      <c r="CDG14" s="254"/>
      <c r="CDH14" s="254"/>
      <c r="CDI14" s="254"/>
      <c r="CDJ14" s="254"/>
      <c r="CDK14" s="254"/>
      <c r="CDL14" s="254"/>
      <c r="CDM14" s="254"/>
      <c r="CDN14" s="254"/>
      <c r="CDO14" s="254"/>
      <c r="CDP14" s="254"/>
      <c r="CDQ14" s="254"/>
      <c r="CDR14" s="254"/>
      <c r="CDS14" s="254"/>
      <c r="CDT14" s="254"/>
      <c r="CDU14" s="254"/>
      <c r="CDV14" s="254"/>
      <c r="CDW14" s="254"/>
      <c r="CDX14" s="254"/>
      <c r="CDY14" s="254"/>
      <c r="CDZ14" s="254"/>
      <c r="CEA14" s="254"/>
      <c r="CEB14" s="254"/>
      <c r="CEC14" s="254"/>
      <c r="CED14" s="254"/>
      <c r="CEE14" s="254"/>
      <c r="CEF14" s="254"/>
      <c r="CEG14" s="254"/>
      <c r="CEH14" s="254"/>
      <c r="CEI14" s="254"/>
      <c r="CEJ14" s="254"/>
      <c r="CEK14" s="254"/>
      <c r="CEL14" s="254"/>
      <c r="CEM14" s="254"/>
      <c r="CEN14" s="254"/>
      <c r="CEO14" s="254"/>
      <c r="CEP14" s="254"/>
      <c r="CEQ14" s="254"/>
      <c r="CER14" s="254"/>
      <c r="CES14" s="254"/>
      <c r="CET14" s="254"/>
      <c r="CEU14" s="254"/>
      <c r="CEV14" s="254"/>
      <c r="CEW14" s="254"/>
      <c r="CEX14" s="254"/>
      <c r="CEY14" s="254"/>
      <c r="CEZ14" s="254"/>
      <c r="CFA14" s="254"/>
      <c r="CFB14" s="254"/>
      <c r="CFC14" s="254"/>
      <c r="CFD14" s="254"/>
      <c r="CFE14" s="254"/>
      <c r="CFF14" s="254"/>
      <c r="CFG14" s="254"/>
      <c r="CFH14" s="254"/>
      <c r="CFI14" s="254"/>
      <c r="CFJ14" s="254"/>
      <c r="CFK14" s="254"/>
      <c r="CFL14" s="254"/>
      <c r="CFM14" s="254"/>
      <c r="CFN14" s="254"/>
      <c r="CFO14" s="254"/>
      <c r="CFP14" s="254"/>
      <c r="CFQ14" s="254"/>
      <c r="CFR14" s="254"/>
      <c r="CFS14" s="254"/>
      <c r="CFT14" s="254"/>
      <c r="CFU14" s="254"/>
      <c r="CFV14" s="254"/>
      <c r="CFW14" s="254"/>
      <c r="CFX14" s="254"/>
      <c r="CFY14" s="254"/>
      <c r="CFZ14" s="254"/>
      <c r="CGA14" s="254"/>
      <c r="CGB14" s="254"/>
      <c r="CGC14" s="254"/>
      <c r="CGD14" s="254"/>
      <c r="CGE14" s="254"/>
      <c r="CGF14" s="254"/>
      <c r="CGG14" s="254"/>
      <c r="CGH14" s="254"/>
      <c r="CGI14" s="254"/>
      <c r="CGJ14" s="254"/>
      <c r="CGK14" s="254"/>
      <c r="CGL14" s="254"/>
      <c r="CGM14" s="254"/>
      <c r="CGN14" s="254"/>
      <c r="CGO14" s="254"/>
      <c r="CGP14" s="254"/>
      <c r="CGQ14" s="254"/>
      <c r="CGR14" s="254"/>
      <c r="CGS14" s="254"/>
      <c r="CGT14" s="254"/>
      <c r="CGU14" s="254"/>
      <c r="CGV14" s="254"/>
      <c r="CGW14" s="254"/>
      <c r="CGX14" s="254"/>
      <c r="CGY14" s="254"/>
      <c r="CGZ14" s="254"/>
      <c r="CHA14" s="254"/>
      <c r="CHB14" s="254"/>
      <c r="CHC14" s="254"/>
      <c r="CHD14" s="254"/>
      <c r="CHE14" s="254"/>
      <c r="CHF14" s="254"/>
      <c r="CHG14" s="254"/>
      <c r="CHH14" s="254"/>
      <c r="CHI14" s="254"/>
      <c r="CHJ14" s="254"/>
      <c r="CHK14" s="254"/>
      <c r="CHL14" s="254"/>
      <c r="CHM14" s="254"/>
      <c r="CHN14" s="254"/>
      <c r="CHO14" s="254"/>
      <c r="CHP14" s="254"/>
      <c r="CHQ14" s="254"/>
      <c r="CHR14" s="254"/>
      <c r="CHS14" s="254"/>
      <c r="CHT14" s="254"/>
      <c r="CHU14" s="254"/>
      <c r="CHV14" s="254"/>
      <c r="CHW14" s="254"/>
      <c r="CHX14" s="254"/>
      <c r="CHY14" s="254"/>
      <c r="CHZ14" s="254"/>
      <c r="CIA14" s="254"/>
      <c r="CIB14" s="254"/>
      <c r="CIC14" s="254"/>
      <c r="CID14" s="254"/>
      <c r="CIE14" s="254"/>
      <c r="CIF14" s="254"/>
      <c r="CIG14" s="254"/>
      <c r="CIH14" s="254"/>
      <c r="CII14" s="254"/>
      <c r="CIJ14" s="254"/>
      <c r="CIK14" s="254"/>
      <c r="CIL14" s="254"/>
      <c r="CIM14" s="254"/>
      <c r="CIN14" s="254"/>
      <c r="CIO14" s="254"/>
      <c r="CIP14" s="254"/>
      <c r="CIQ14" s="254"/>
      <c r="CIR14" s="254"/>
      <c r="CIS14" s="254"/>
      <c r="CIT14" s="254"/>
      <c r="CIU14" s="254"/>
      <c r="CIV14" s="254"/>
      <c r="CIW14" s="254"/>
      <c r="CIX14" s="254"/>
      <c r="CIY14" s="254"/>
      <c r="CIZ14" s="254"/>
      <c r="CJA14" s="254"/>
      <c r="CJB14" s="254"/>
      <c r="CJC14" s="254"/>
      <c r="CJD14" s="254"/>
      <c r="CJE14" s="254"/>
      <c r="CJF14" s="254"/>
      <c r="CJG14" s="254"/>
      <c r="CJH14" s="254"/>
      <c r="CJI14" s="254"/>
      <c r="CJJ14" s="254"/>
      <c r="CJK14" s="254"/>
      <c r="CJL14" s="254"/>
      <c r="CJM14" s="254"/>
      <c r="CJN14" s="254"/>
      <c r="CJO14" s="254"/>
      <c r="CJP14" s="254"/>
      <c r="CJQ14" s="254"/>
      <c r="CJR14" s="254"/>
      <c r="CJS14" s="254"/>
      <c r="CJT14" s="254"/>
      <c r="CJU14" s="254"/>
      <c r="CJV14" s="254"/>
      <c r="CJW14" s="254"/>
      <c r="CJX14" s="254"/>
      <c r="CJY14" s="254"/>
      <c r="CJZ14" s="254"/>
      <c r="CKA14" s="254"/>
      <c r="CKB14" s="254"/>
      <c r="CKC14" s="254"/>
      <c r="CKD14" s="254"/>
      <c r="CKE14" s="254"/>
      <c r="CKF14" s="254"/>
      <c r="CKG14" s="254"/>
      <c r="CKH14" s="254"/>
      <c r="CKI14" s="254"/>
      <c r="CKJ14" s="254"/>
      <c r="CKK14" s="254"/>
      <c r="CKL14" s="254"/>
      <c r="CKM14" s="254"/>
      <c r="CKN14" s="254"/>
      <c r="CKO14" s="254"/>
      <c r="CKP14" s="254"/>
      <c r="CKQ14" s="254"/>
      <c r="CKR14" s="254"/>
      <c r="CKS14" s="254"/>
      <c r="CKT14" s="254"/>
      <c r="CKU14" s="254"/>
      <c r="CKV14" s="254"/>
      <c r="CKW14" s="254"/>
      <c r="CKX14" s="254"/>
      <c r="CKY14" s="254"/>
      <c r="CKZ14" s="254"/>
      <c r="CLA14" s="254"/>
      <c r="CLB14" s="254"/>
      <c r="CLC14" s="254"/>
      <c r="CLD14" s="254"/>
      <c r="CLE14" s="254"/>
      <c r="CLF14" s="254"/>
      <c r="CLG14" s="254"/>
      <c r="CLH14" s="254"/>
      <c r="CLI14" s="254"/>
      <c r="CLJ14" s="254"/>
      <c r="CLK14" s="254"/>
      <c r="CLL14" s="254"/>
      <c r="CLM14" s="254"/>
      <c r="CLN14" s="254"/>
      <c r="CLO14" s="254"/>
      <c r="CLP14" s="254"/>
      <c r="CLQ14" s="254"/>
      <c r="CLR14" s="254"/>
      <c r="CLS14" s="254"/>
      <c r="CLT14" s="254"/>
      <c r="CLU14" s="254"/>
      <c r="CLV14" s="254"/>
      <c r="CLW14" s="254"/>
      <c r="CLX14" s="254"/>
      <c r="CLY14" s="254"/>
      <c r="CLZ14" s="254"/>
      <c r="CMA14" s="254"/>
      <c r="CMB14" s="254"/>
      <c r="CMC14" s="254"/>
      <c r="CMD14" s="254"/>
      <c r="CME14" s="254"/>
      <c r="CMF14" s="254"/>
      <c r="CMG14" s="254"/>
      <c r="CMH14" s="254"/>
      <c r="CMI14" s="254"/>
      <c r="CMJ14" s="254"/>
      <c r="CMK14" s="254"/>
      <c r="CML14" s="254"/>
      <c r="CMM14" s="254"/>
      <c r="CMN14" s="254"/>
      <c r="CMO14" s="254"/>
      <c r="CMP14" s="254"/>
      <c r="CMQ14" s="254"/>
      <c r="CMR14" s="254"/>
      <c r="CMS14" s="254"/>
      <c r="CMT14" s="254"/>
      <c r="CMU14" s="254"/>
      <c r="CMV14" s="254"/>
      <c r="CMW14" s="254"/>
      <c r="CMX14" s="254"/>
      <c r="CMY14" s="254"/>
      <c r="CMZ14" s="254"/>
      <c r="CNA14" s="254"/>
      <c r="CNB14" s="254"/>
      <c r="CNC14" s="254"/>
      <c r="CND14" s="254"/>
      <c r="CNE14" s="254"/>
      <c r="CNF14" s="254"/>
      <c r="CNG14" s="254"/>
      <c r="CNH14" s="254"/>
      <c r="CNI14" s="254"/>
      <c r="CNJ14" s="254"/>
      <c r="CNK14" s="254"/>
      <c r="CNL14" s="254"/>
      <c r="CNM14" s="254"/>
      <c r="CNN14" s="254"/>
      <c r="CNO14" s="254"/>
      <c r="CNP14" s="254"/>
      <c r="CNQ14" s="254"/>
      <c r="CNR14" s="254"/>
      <c r="CNS14" s="254"/>
      <c r="CNT14" s="254"/>
      <c r="CNU14" s="254"/>
      <c r="CNV14" s="254"/>
      <c r="CNW14" s="254"/>
      <c r="CNX14" s="254"/>
      <c r="CNY14" s="254"/>
      <c r="CNZ14" s="254"/>
      <c r="COA14" s="254"/>
      <c r="COB14" s="254"/>
      <c r="COC14" s="254"/>
      <c r="COD14" s="254"/>
      <c r="COE14" s="254"/>
      <c r="COF14" s="254"/>
      <c r="COG14" s="254"/>
      <c r="COH14" s="254"/>
      <c r="COI14" s="254"/>
      <c r="COJ14" s="254"/>
      <c r="COK14" s="254"/>
      <c r="COL14" s="254"/>
      <c r="COM14" s="254"/>
      <c r="CON14" s="254"/>
      <c r="COO14" s="254"/>
      <c r="COP14" s="254"/>
      <c r="COQ14" s="254"/>
      <c r="COR14" s="254"/>
      <c r="COS14" s="254"/>
      <c r="COT14" s="254"/>
      <c r="COU14" s="254"/>
      <c r="COV14" s="254"/>
      <c r="COW14" s="254"/>
      <c r="COX14" s="254"/>
      <c r="COY14" s="254"/>
      <c r="COZ14" s="254"/>
      <c r="CPA14" s="254"/>
      <c r="CPB14" s="254"/>
      <c r="CPC14" s="254"/>
      <c r="CPD14" s="254"/>
      <c r="CPE14" s="254"/>
      <c r="CPF14" s="254"/>
      <c r="CPG14" s="254"/>
      <c r="CPH14" s="254"/>
      <c r="CPI14" s="254"/>
      <c r="CPJ14" s="254"/>
      <c r="CPK14" s="254"/>
      <c r="CPL14" s="254"/>
      <c r="CPM14" s="254"/>
      <c r="CPN14" s="254"/>
      <c r="CPO14" s="254"/>
      <c r="CPP14" s="254"/>
      <c r="CPQ14" s="254"/>
      <c r="CPR14" s="254"/>
      <c r="CPS14" s="254"/>
      <c r="CPT14" s="254"/>
      <c r="CPU14" s="254"/>
      <c r="CPV14" s="254"/>
      <c r="CPW14" s="254"/>
      <c r="CPX14" s="254"/>
      <c r="CPY14" s="254"/>
      <c r="CPZ14" s="254"/>
      <c r="CQA14" s="254"/>
      <c r="CQB14" s="254"/>
      <c r="CQC14" s="254"/>
      <c r="CQD14" s="254"/>
      <c r="CQE14" s="254"/>
      <c r="CQF14" s="254"/>
      <c r="CQG14" s="254"/>
      <c r="CQH14" s="254"/>
      <c r="CQI14" s="254"/>
      <c r="CQJ14" s="254"/>
      <c r="CQK14" s="254"/>
      <c r="CQL14" s="254"/>
      <c r="CQM14" s="254"/>
      <c r="CQN14" s="254"/>
      <c r="CQO14" s="254"/>
      <c r="CQP14" s="254"/>
      <c r="CQQ14" s="254"/>
      <c r="CQR14" s="254"/>
      <c r="CQS14" s="254"/>
      <c r="CQT14" s="254"/>
      <c r="CQU14" s="254"/>
      <c r="CQV14" s="254"/>
      <c r="CQW14" s="254"/>
      <c r="CQX14" s="254"/>
      <c r="CQY14" s="254"/>
      <c r="CQZ14" s="254"/>
      <c r="CRA14" s="254"/>
      <c r="CRB14" s="254"/>
      <c r="CRC14" s="254"/>
      <c r="CRD14" s="254"/>
      <c r="CRE14" s="254"/>
      <c r="CRF14" s="254"/>
      <c r="CRG14" s="254"/>
      <c r="CRH14" s="254"/>
      <c r="CRI14" s="254"/>
      <c r="CRJ14" s="254"/>
      <c r="CRK14" s="254"/>
      <c r="CRL14" s="254"/>
      <c r="CRM14" s="254"/>
      <c r="CRN14" s="254"/>
      <c r="CRO14" s="254"/>
      <c r="CRP14" s="254"/>
      <c r="CRQ14" s="254"/>
      <c r="CRR14" s="254"/>
      <c r="CRS14" s="254"/>
      <c r="CRT14" s="254"/>
      <c r="CRU14" s="254"/>
      <c r="CRV14" s="254"/>
      <c r="CRW14" s="254"/>
      <c r="CRX14" s="254"/>
      <c r="CRY14" s="254"/>
      <c r="CRZ14" s="254"/>
      <c r="CSA14" s="254"/>
      <c r="CSB14" s="254"/>
      <c r="CSC14" s="254"/>
      <c r="CSD14" s="254"/>
      <c r="CSE14" s="254"/>
      <c r="CSF14" s="254"/>
      <c r="CSG14" s="254"/>
      <c r="CSH14" s="254"/>
      <c r="CSI14" s="254"/>
      <c r="CSJ14" s="254"/>
      <c r="CSK14" s="254"/>
      <c r="CSL14" s="254"/>
      <c r="CSM14" s="254"/>
      <c r="CSN14" s="254"/>
      <c r="CSO14" s="254"/>
      <c r="CSP14" s="254"/>
      <c r="CSQ14" s="254"/>
      <c r="CSR14" s="254"/>
      <c r="CSS14" s="254"/>
      <c r="CST14" s="254"/>
      <c r="CSU14" s="254"/>
      <c r="CSV14" s="254"/>
      <c r="CSW14" s="254"/>
      <c r="CSX14" s="254"/>
      <c r="CSY14" s="254"/>
      <c r="CSZ14" s="254"/>
      <c r="CTA14" s="254"/>
      <c r="CTB14" s="254"/>
      <c r="CTC14" s="254"/>
      <c r="CTD14" s="254"/>
      <c r="CTE14" s="254"/>
      <c r="CTF14" s="254"/>
      <c r="CTG14" s="254"/>
      <c r="CTH14" s="254"/>
      <c r="CTI14" s="254"/>
      <c r="CTJ14" s="254"/>
      <c r="CTK14" s="254"/>
      <c r="CTL14" s="254"/>
      <c r="CTM14" s="254"/>
      <c r="CTN14" s="254"/>
      <c r="CTO14" s="254"/>
      <c r="CTP14" s="254"/>
      <c r="CTQ14" s="254"/>
      <c r="CTR14" s="254"/>
      <c r="CTS14" s="254"/>
      <c r="CTT14" s="254"/>
      <c r="CTU14" s="254"/>
      <c r="CTV14" s="254"/>
      <c r="CTW14" s="254"/>
      <c r="CTX14" s="254"/>
      <c r="CTY14" s="254"/>
      <c r="CTZ14" s="254"/>
      <c r="CUA14" s="254"/>
      <c r="CUB14" s="254"/>
      <c r="CUC14" s="254"/>
      <c r="CUD14" s="254"/>
      <c r="CUE14" s="254"/>
      <c r="CUF14" s="254"/>
      <c r="CUG14" s="254"/>
      <c r="CUH14" s="254"/>
      <c r="CUI14" s="254"/>
      <c r="CUJ14" s="254"/>
      <c r="CUK14" s="254"/>
      <c r="CUL14" s="254"/>
      <c r="CUM14" s="254"/>
      <c r="CUN14" s="254"/>
      <c r="CUO14" s="254"/>
      <c r="CUP14" s="254"/>
      <c r="CUQ14" s="254"/>
      <c r="CUR14" s="254"/>
      <c r="CUS14" s="254"/>
      <c r="CUT14" s="254"/>
      <c r="CUU14" s="254"/>
      <c r="CUV14" s="254"/>
      <c r="CUW14" s="254"/>
      <c r="CUX14" s="254"/>
      <c r="CUY14" s="254"/>
      <c r="CUZ14" s="254"/>
      <c r="CVA14" s="254"/>
      <c r="CVB14" s="254"/>
      <c r="CVC14" s="254"/>
      <c r="CVD14" s="254"/>
      <c r="CVE14" s="254"/>
      <c r="CVF14" s="254"/>
      <c r="CVG14" s="254"/>
      <c r="CVH14" s="254"/>
      <c r="CVI14" s="254"/>
      <c r="CVJ14" s="254"/>
      <c r="CVK14" s="254"/>
      <c r="CVL14" s="254"/>
      <c r="CVM14" s="254"/>
      <c r="CVN14" s="254"/>
      <c r="CVO14" s="254"/>
      <c r="CVP14" s="254"/>
      <c r="CVQ14" s="254"/>
      <c r="CVR14" s="254"/>
      <c r="CVS14" s="254"/>
      <c r="CVT14" s="254"/>
      <c r="CVU14" s="254"/>
      <c r="CVV14" s="254"/>
      <c r="CVW14" s="254"/>
      <c r="CVX14" s="254"/>
      <c r="CVY14" s="254"/>
      <c r="CVZ14" s="254"/>
      <c r="CWA14" s="254"/>
      <c r="CWB14" s="254"/>
      <c r="CWC14" s="254"/>
      <c r="CWD14" s="254"/>
      <c r="CWE14" s="254"/>
      <c r="CWF14" s="254"/>
      <c r="CWG14" s="254"/>
      <c r="CWH14" s="254"/>
      <c r="CWI14" s="254"/>
      <c r="CWJ14" s="254"/>
      <c r="CWK14" s="254"/>
      <c r="CWL14" s="254"/>
      <c r="CWM14" s="254"/>
      <c r="CWN14" s="254"/>
      <c r="CWO14" s="254"/>
      <c r="CWP14" s="254"/>
      <c r="CWQ14" s="254"/>
      <c r="CWR14" s="254"/>
      <c r="CWS14" s="254"/>
      <c r="CWT14" s="254"/>
      <c r="CWU14" s="254"/>
      <c r="CWV14" s="254"/>
      <c r="CWW14" s="254"/>
      <c r="CWX14" s="254"/>
      <c r="CWY14" s="254"/>
      <c r="CWZ14" s="254"/>
      <c r="CXA14" s="254"/>
      <c r="CXB14" s="254"/>
      <c r="CXC14" s="254"/>
      <c r="CXD14" s="254"/>
      <c r="CXE14" s="254"/>
      <c r="CXF14" s="254"/>
      <c r="CXG14" s="254"/>
      <c r="CXH14" s="254"/>
      <c r="CXI14" s="254"/>
      <c r="CXJ14" s="254"/>
      <c r="CXK14" s="254"/>
      <c r="CXL14" s="254"/>
      <c r="CXM14" s="254"/>
      <c r="CXN14" s="254"/>
      <c r="CXO14" s="254"/>
      <c r="CXP14" s="254"/>
      <c r="CXQ14" s="254"/>
      <c r="CXR14" s="254"/>
      <c r="CXS14" s="254"/>
      <c r="CXT14" s="254"/>
      <c r="CXU14" s="254"/>
      <c r="CXV14" s="254"/>
      <c r="CXW14" s="254"/>
      <c r="CXX14" s="254"/>
      <c r="CXY14" s="254"/>
      <c r="CXZ14" s="254"/>
      <c r="CYA14" s="254"/>
      <c r="CYB14" s="254"/>
      <c r="CYC14" s="254"/>
      <c r="CYD14" s="254"/>
      <c r="CYE14" s="254"/>
      <c r="CYF14" s="254"/>
      <c r="CYG14" s="254"/>
      <c r="CYH14" s="254"/>
      <c r="CYI14" s="254"/>
      <c r="CYJ14" s="254"/>
      <c r="CYK14" s="254"/>
      <c r="CYL14" s="254"/>
      <c r="CYM14" s="254"/>
      <c r="CYN14" s="254"/>
      <c r="CYO14" s="254"/>
      <c r="CYP14" s="254"/>
      <c r="CYQ14" s="254"/>
      <c r="CYR14" s="254"/>
      <c r="CYS14" s="254"/>
      <c r="CYT14" s="254"/>
      <c r="CYU14" s="254"/>
      <c r="CYV14" s="254"/>
      <c r="CYW14" s="254"/>
      <c r="CYX14" s="254"/>
      <c r="CYY14" s="254"/>
      <c r="CYZ14" s="254"/>
      <c r="CZA14" s="254"/>
      <c r="CZB14" s="254"/>
      <c r="CZC14" s="254"/>
      <c r="CZD14" s="254"/>
      <c r="CZE14" s="254"/>
      <c r="CZF14" s="254"/>
      <c r="CZG14" s="254"/>
      <c r="CZH14" s="254"/>
      <c r="CZI14" s="254"/>
      <c r="CZJ14" s="254"/>
      <c r="CZK14" s="254"/>
      <c r="CZL14" s="254"/>
      <c r="CZM14" s="254"/>
      <c r="CZN14" s="254"/>
      <c r="CZO14" s="254"/>
      <c r="CZP14" s="254"/>
      <c r="CZQ14" s="254"/>
      <c r="CZR14" s="254"/>
      <c r="CZS14" s="254"/>
      <c r="CZT14" s="254"/>
      <c r="CZU14" s="254"/>
      <c r="CZV14" s="254"/>
      <c r="CZW14" s="254"/>
      <c r="CZX14" s="254"/>
      <c r="CZY14" s="254"/>
      <c r="CZZ14" s="254"/>
      <c r="DAA14" s="254"/>
      <c r="DAB14" s="254"/>
      <c r="DAC14" s="254"/>
      <c r="DAD14" s="254"/>
      <c r="DAE14" s="254"/>
      <c r="DAF14" s="254"/>
      <c r="DAG14" s="254"/>
      <c r="DAH14" s="254"/>
      <c r="DAI14" s="254"/>
      <c r="DAJ14" s="254"/>
      <c r="DAK14" s="254"/>
      <c r="DAL14" s="254"/>
      <c r="DAM14" s="254"/>
      <c r="DAN14" s="254"/>
      <c r="DAO14" s="254"/>
      <c r="DAP14" s="254"/>
      <c r="DAQ14" s="254"/>
      <c r="DAR14" s="254"/>
      <c r="DAS14" s="254"/>
      <c r="DAT14" s="254"/>
      <c r="DAU14" s="254"/>
      <c r="DAV14" s="254"/>
      <c r="DAW14" s="254"/>
      <c r="DAX14" s="254"/>
      <c r="DAY14" s="254"/>
      <c r="DAZ14" s="254"/>
      <c r="DBA14" s="254"/>
      <c r="DBB14" s="254"/>
      <c r="DBC14" s="254"/>
      <c r="DBD14" s="254"/>
      <c r="DBE14" s="254"/>
      <c r="DBF14" s="254"/>
      <c r="DBG14" s="254"/>
      <c r="DBH14" s="254"/>
      <c r="DBI14" s="254"/>
      <c r="DBJ14" s="254"/>
      <c r="DBK14" s="254"/>
      <c r="DBL14" s="254"/>
      <c r="DBM14" s="254"/>
      <c r="DBN14" s="254"/>
      <c r="DBO14" s="254"/>
      <c r="DBP14" s="254"/>
      <c r="DBQ14" s="254"/>
      <c r="DBR14" s="254"/>
      <c r="DBS14" s="254"/>
      <c r="DBT14" s="254"/>
      <c r="DBU14" s="254"/>
      <c r="DBV14" s="254"/>
      <c r="DBW14" s="254"/>
      <c r="DBX14" s="254"/>
      <c r="DBY14" s="254"/>
      <c r="DBZ14" s="254"/>
      <c r="DCA14" s="254"/>
      <c r="DCB14" s="254"/>
      <c r="DCC14" s="254"/>
      <c r="DCD14" s="254"/>
      <c r="DCE14" s="254"/>
      <c r="DCF14" s="254"/>
      <c r="DCG14" s="254"/>
      <c r="DCH14" s="254"/>
      <c r="DCI14" s="254"/>
      <c r="DCJ14" s="254"/>
      <c r="DCK14" s="254"/>
      <c r="DCL14" s="254"/>
      <c r="DCM14" s="254"/>
      <c r="DCN14" s="254"/>
      <c r="DCO14" s="254"/>
      <c r="DCP14" s="254"/>
      <c r="DCQ14" s="254"/>
      <c r="DCR14" s="254"/>
      <c r="DCS14" s="254"/>
      <c r="DCT14" s="254"/>
      <c r="DCU14" s="254"/>
      <c r="DCV14" s="254"/>
      <c r="DCW14" s="254"/>
      <c r="DCX14" s="254"/>
      <c r="DCY14" s="254"/>
      <c r="DCZ14" s="254"/>
      <c r="DDA14" s="254"/>
      <c r="DDB14" s="254"/>
      <c r="DDC14" s="254"/>
      <c r="DDD14" s="254"/>
      <c r="DDE14" s="254"/>
      <c r="DDF14" s="254"/>
      <c r="DDG14" s="254"/>
      <c r="DDH14" s="254"/>
      <c r="DDI14" s="254"/>
      <c r="DDJ14" s="254"/>
      <c r="DDK14" s="254"/>
      <c r="DDL14" s="254"/>
      <c r="DDM14" s="254"/>
      <c r="DDN14" s="254"/>
      <c r="DDO14" s="254"/>
      <c r="DDP14" s="254"/>
      <c r="DDQ14" s="254"/>
      <c r="DDR14" s="254"/>
      <c r="DDS14" s="254"/>
      <c r="DDT14" s="254"/>
      <c r="DDU14" s="254"/>
      <c r="DDV14" s="254"/>
      <c r="DDW14" s="254"/>
      <c r="DDX14" s="254"/>
      <c r="DDY14" s="254"/>
      <c r="DDZ14" s="254"/>
      <c r="DEA14" s="254"/>
      <c r="DEB14" s="254"/>
      <c r="DEC14" s="254"/>
      <c r="DED14" s="254"/>
      <c r="DEE14" s="254"/>
      <c r="DEF14" s="254"/>
      <c r="DEG14" s="254"/>
      <c r="DEH14" s="254"/>
      <c r="DEI14" s="254"/>
      <c r="DEJ14" s="254"/>
      <c r="DEK14" s="254"/>
      <c r="DEL14" s="254"/>
      <c r="DEM14" s="254"/>
      <c r="DEN14" s="254"/>
      <c r="DEO14" s="254"/>
      <c r="DEP14" s="254"/>
      <c r="DEQ14" s="254"/>
      <c r="DER14" s="254"/>
      <c r="DES14" s="254"/>
      <c r="DET14" s="254"/>
      <c r="DEU14" s="254"/>
      <c r="DEV14" s="254"/>
      <c r="DEW14" s="254"/>
      <c r="DEX14" s="254"/>
      <c r="DEY14" s="254"/>
      <c r="DEZ14" s="254"/>
      <c r="DFA14" s="254"/>
      <c r="DFB14" s="254"/>
      <c r="DFC14" s="254"/>
      <c r="DFD14" s="254"/>
      <c r="DFE14" s="254"/>
      <c r="DFF14" s="254"/>
      <c r="DFG14" s="254"/>
      <c r="DFH14" s="254"/>
      <c r="DFI14" s="254"/>
      <c r="DFJ14" s="254"/>
      <c r="DFK14" s="254"/>
      <c r="DFL14" s="254"/>
      <c r="DFM14" s="254"/>
      <c r="DFN14" s="254"/>
      <c r="DFO14" s="254"/>
      <c r="DFP14" s="254"/>
      <c r="DFQ14" s="254"/>
      <c r="DFR14" s="254"/>
      <c r="DFS14" s="254"/>
      <c r="DFT14" s="254"/>
      <c r="DFU14" s="254"/>
      <c r="DFV14" s="254"/>
      <c r="DFW14" s="254"/>
      <c r="DFX14" s="254"/>
      <c r="DFY14" s="254"/>
      <c r="DFZ14" s="254"/>
      <c r="DGA14" s="254"/>
      <c r="DGB14" s="254"/>
      <c r="DGC14" s="254"/>
      <c r="DGD14" s="254"/>
      <c r="DGE14" s="254"/>
      <c r="DGF14" s="254"/>
      <c r="DGG14" s="254"/>
      <c r="DGH14" s="254"/>
      <c r="DGI14" s="254"/>
      <c r="DGJ14" s="254"/>
      <c r="DGK14" s="254"/>
      <c r="DGL14" s="254"/>
      <c r="DGM14" s="254"/>
      <c r="DGN14" s="254"/>
      <c r="DGO14" s="254"/>
      <c r="DGP14" s="254"/>
      <c r="DGQ14" s="254"/>
      <c r="DGR14" s="254"/>
      <c r="DGS14" s="254"/>
      <c r="DGT14" s="254"/>
      <c r="DGU14" s="254"/>
      <c r="DGV14" s="254"/>
      <c r="DGW14" s="254"/>
      <c r="DGX14" s="254"/>
      <c r="DGY14" s="254"/>
      <c r="DGZ14" s="254"/>
      <c r="DHA14" s="254"/>
      <c r="DHB14" s="254"/>
      <c r="DHC14" s="254"/>
      <c r="DHD14" s="254"/>
      <c r="DHE14" s="254"/>
      <c r="DHF14" s="254"/>
      <c r="DHG14" s="254"/>
      <c r="DHH14" s="254"/>
      <c r="DHI14" s="254"/>
      <c r="DHJ14" s="254"/>
      <c r="DHK14" s="254"/>
      <c r="DHL14" s="254"/>
      <c r="DHM14" s="254"/>
      <c r="DHN14" s="254"/>
      <c r="DHO14" s="254"/>
      <c r="DHP14" s="254"/>
      <c r="DHQ14" s="254"/>
      <c r="DHR14" s="254"/>
      <c r="DHS14" s="254"/>
      <c r="DHT14" s="254"/>
      <c r="DHU14" s="254"/>
      <c r="DHV14" s="254"/>
      <c r="DHW14" s="254"/>
      <c r="DHX14" s="254"/>
      <c r="DHY14" s="254"/>
      <c r="DHZ14" s="254"/>
      <c r="DIA14" s="254"/>
      <c r="DIB14" s="254"/>
      <c r="DIC14" s="254"/>
      <c r="DID14" s="254"/>
      <c r="DIE14" s="254"/>
      <c r="DIF14" s="254"/>
      <c r="DIG14" s="254"/>
      <c r="DIH14" s="254"/>
      <c r="DII14" s="254"/>
      <c r="DIJ14" s="254"/>
      <c r="DIK14" s="254"/>
      <c r="DIL14" s="254"/>
      <c r="DIM14" s="254"/>
      <c r="DIN14" s="254"/>
      <c r="DIO14" s="254"/>
      <c r="DIP14" s="254"/>
      <c r="DIQ14" s="254"/>
      <c r="DIR14" s="254"/>
      <c r="DIS14" s="254"/>
      <c r="DIT14" s="254"/>
      <c r="DIU14" s="254"/>
      <c r="DIV14" s="254"/>
      <c r="DIW14" s="254"/>
      <c r="DIX14" s="254"/>
      <c r="DIY14" s="254"/>
      <c r="DIZ14" s="254"/>
      <c r="DJA14" s="254"/>
      <c r="DJB14" s="254"/>
      <c r="DJC14" s="254"/>
      <c r="DJD14" s="254"/>
      <c r="DJE14" s="254"/>
      <c r="DJF14" s="254"/>
      <c r="DJG14" s="254"/>
      <c r="DJH14" s="254"/>
      <c r="DJI14" s="254"/>
      <c r="DJJ14" s="254"/>
      <c r="DJK14" s="254"/>
      <c r="DJL14" s="254"/>
      <c r="DJM14" s="254"/>
      <c r="DJN14" s="254"/>
      <c r="DJO14" s="254"/>
      <c r="DJP14" s="254"/>
      <c r="DJQ14" s="254"/>
      <c r="DJR14" s="254"/>
      <c r="DJS14" s="254"/>
      <c r="DJT14" s="254"/>
      <c r="DJU14" s="254"/>
      <c r="DJV14" s="254"/>
      <c r="DJW14" s="254"/>
      <c r="DJX14" s="254"/>
      <c r="DJY14" s="254"/>
      <c r="DJZ14" s="254"/>
      <c r="DKA14" s="254"/>
      <c r="DKB14" s="254"/>
      <c r="DKC14" s="254"/>
      <c r="DKD14" s="254"/>
      <c r="DKE14" s="254"/>
      <c r="DKF14" s="254"/>
      <c r="DKG14" s="254"/>
      <c r="DKH14" s="254"/>
      <c r="DKI14" s="254"/>
      <c r="DKJ14" s="254"/>
      <c r="DKK14" s="254"/>
      <c r="DKL14" s="254"/>
      <c r="DKM14" s="254"/>
      <c r="DKN14" s="254"/>
      <c r="DKO14" s="254"/>
      <c r="DKP14" s="254"/>
      <c r="DKQ14" s="254"/>
      <c r="DKR14" s="254"/>
      <c r="DKS14" s="254"/>
      <c r="DKT14" s="254"/>
      <c r="DKU14" s="254"/>
      <c r="DKV14" s="254"/>
      <c r="DKW14" s="254"/>
      <c r="DKX14" s="254"/>
      <c r="DKY14" s="254"/>
      <c r="DKZ14" s="254"/>
      <c r="DLA14" s="254"/>
      <c r="DLB14" s="254"/>
      <c r="DLC14" s="254"/>
      <c r="DLD14" s="254"/>
      <c r="DLE14" s="254"/>
      <c r="DLF14" s="254"/>
      <c r="DLG14" s="254"/>
      <c r="DLH14" s="254"/>
      <c r="DLI14" s="254"/>
      <c r="DLJ14" s="254"/>
      <c r="DLK14" s="254"/>
      <c r="DLL14" s="254"/>
      <c r="DLM14" s="254"/>
      <c r="DLN14" s="254"/>
      <c r="DLO14" s="254"/>
      <c r="DLP14" s="254"/>
      <c r="DLQ14" s="254"/>
      <c r="DLR14" s="254"/>
      <c r="DLS14" s="254"/>
      <c r="DLT14" s="254"/>
      <c r="DLU14" s="254"/>
      <c r="DLV14" s="254"/>
      <c r="DLW14" s="254"/>
      <c r="DLX14" s="254"/>
      <c r="DLY14" s="254"/>
      <c r="DLZ14" s="254"/>
      <c r="DMA14" s="254"/>
      <c r="DMB14" s="254"/>
      <c r="DMC14" s="254"/>
      <c r="DMD14" s="254"/>
      <c r="DME14" s="254"/>
      <c r="DMF14" s="254"/>
      <c r="DMG14" s="254"/>
      <c r="DMH14" s="254"/>
      <c r="DMI14" s="254"/>
      <c r="DMJ14" s="254"/>
      <c r="DMK14" s="254"/>
      <c r="DML14" s="254"/>
      <c r="DMM14" s="254"/>
      <c r="DMN14" s="254"/>
      <c r="DMO14" s="254"/>
      <c r="DMP14" s="254"/>
      <c r="DMQ14" s="254"/>
      <c r="DMR14" s="254"/>
      <c r="DMS14" s="254"/>
      <c r="DMT14" s="254"/>
      <c r="DMU14" s="254"/>
      <c r="DMV14" s="254"/>
      <c r="DMW14" s="254"/>
      <c r="DMX14" s="254"/>
      <c r="DMY14" s="254"/>
      <c r="DMZ14" s="254"/>
      <c r="DNA14" s="254"/>
      <c r="DNB14" s="254"/>
      <c r="DNC14" s="254"/>
      <c r="DND14" s="254"/>
      <c r="DNE14" s="254"/>
      <c r="DNF14" s="254"/>
      <c r="DNG14" s="254"/>
      <c r="DNH14" s="254"/>
      <c r="DNI14" s="254"/>
      <c r="DNJ14" s="254"/>
      <c r="DNK14" s="254"/>
      <c r="DNL14" s="254"/>
      <c r="DNM14" s="254"/>
      <c r="DNN14" s="254"/>
      <c r="DNO14" s="254"/>
      <c r="DNP14" s="254"/>
      <c r="DNQ14" s="254"/>
      <c r="DNR14" s="254"/>
      <c r="DNS14" s="254"/>
      <c r="DNT14" s="254"/>
      <c r="DNU14" s="254"/>
      <c r="DNV14" s="254"/>
      <c r="DNW14" s="254"/>
      <c r="DNX14" s="254"/>
      <c r="DNY14" s="254"/>
      <c r="DNZ14" s="254"/>
      <c r="DOA14" s="254"/>
      <c r="DOB14" s="254"/>
      <c r="DOC14" s="254"/>
      <c r="DOD14" s="254"/>
      <c r="DOE14" s="254"/>
      <c r="DOF14" s="254"/>
      <c r="DOG14" s="254"/>
      <c r="DOH14" s="254"/>
      <c r="DOI14" s="254"/>
      <c r="DOJ14" s="254"/>
      <c r="DOK14" s="254"/>
      <c r="DOL14" s="254"/>
      <c r="DOM14" s="254"/>
      <c r="DON14" s="254"/>
      <c r="DOO14" s="254"/>
      <c r="DOP14" s="254"/>
      <c r="DOQ14" s="254"/>
      <c r="DOR14" s="254"/>
      <c r="DOS14" s="254"/>
      <c r="DOT14" s="254"/>
      <c r="DOU14" s="254"/>
      <c r="DOV14" s="254"/>
      <c r="DOW14" s="254"/>
      <c r="DOX14" s="254"/>
      <c r="DOY14" s="254"/>
      <c r="DOZ14" s="254"/>
      <c r="DPA14" s="254"/>
      <c r="DPB14" s="254"/>
      <c r="DPC14" s="254"/>
      <c r="DPD14" s="254"/>
      <c r="DPE14" s="254"/>
      <c r="DPF14" s="254"/>
      <c r="DPG14" s="254"/>
      <c r="DPH14" s="254"/>
      <c r="DPI14" s="254"/>
      <c r="DPJ14" s="254"/>
      <c r="DPK14" s="254"/>
      <c r="DPL14" s="254"/>
      <c r="DPM14" s="254"/>
      <c r="DPN14" s="254"/>
      <c r="DPO14" s="254"/>
      <c r="DPP14" s="254"/>
      <c r="DPQ14" s="254"/>
      <c r="DPR14" s="254"/>
      <c r="DPS14" s="254"/>
      <c r="DPT14" s="254"/>
      <c r="DPU14" s="254"/>
      <c r="DPV14" s="254"/>
      <c r="DPW14" s="254"/>
      <c r="DPX14" s="254"/>
      <c r="DPY14" s="254"/>
      <c r="DPZ14" s="254"/>
      <c r="DQA14" s="254"/>
      <c r="DQB14" s="254"/>
      <c r="DQC14" s="254"/>
      <c r="DQD14" s="254"/>
      <c r="DQE14" s="254"/>
      <c r="DQF14" s="254"/>
      <c r="DQG14" s="254"/>
      <c r="DQH14" s="254"/>
      <c r="DQI14" s="254"/>
      <c r="DQJ14" s="254"/>
      <c r="DQK14" s="254"/>
      <c r="DQL14" s="254"/>
      <c r="DQM14" s="254"/>
      <c r="DQN14" s="254"/>
      <c r="DQO14" s="254"/>
      <c r="DQP14" s="254"/>
      <c r="DQQ14" s="254"/>
      <c r="DQR14" s="254"/>
      <c r="DQS14" s="254"/>
      <c r="DQT14" s="254"/>
      <c r="DQU14" s="254"/>
      <c r="DQV14" s="254"/>
      <c r="DQW14" s="254"/>
      <c r="DQX14" s="254"/>
      <c r="DQY14" s="254"/>
      <c r="DQZ14" s="254"/>
      <c r="DRA14" s="254"/>
      <c r="DRB14" s="254"/>
      <c r="DRC14" s="254"/>
      <c r="DRD14" s="254"/>
      <c r="DRE14" s="254"/>
      <c r="DRF14" s="254"/>
      <c r="DRG14" s="254"/>
      <c r="DRH14" s="254"/>
      <c r="DRI14" s="254"/>
      <c r="DRJ14" s="254"/>
      <c r="DRK14" s="254"/>
      <c r="DRL14" s="254"/>
      <c r="DRM14" s="254"/>
      <c r="DRN14" s="254"/>
      <c r="DRO14" s="254"/>
      <c r="DRP14" s="254"/>
      <c r="DRQ14" s="254"/>
      <c r="DRR14" s="254"/>
      <c r="DRS14" s="254"/>
      <c r="DRT14" s="254"/>
      <c r="DRU14" s="254"/>
      <c r="DRV14" s="254"/>
      <c r="DRW14" s="254"/>
      <c r="DRX14" s="254"/>
      <c r="DRY14" s="254"/>
      <c r="DRZ14" s="254"/>
      <c r="DSA14" s="254"/>
      <c r="DSB14" s="254"/>
      <c r="DSC14" s="254"/>
      <c r="DSD14" s="254"/>
      <c r="DSE14" s="254"/>
      <c r="DSF14" s="254"/>
      <c r="DSG14" s="254"/>
      <c r="DSH14" s="254"/>
      <c r="DSI14" s="254"/>
      <c r="DSJ14" s="254"/>
      <c r="DSK14" s="254"/>
      <c r="DSL14" s="254"/>
      <c r="DSM14" s="254"/>
      <c r="DSN14" s="254"/>
      <c r="DSO14" s="254"/>
      <c r="DSP14" s="254"/>
      <c r="DSQ14" s="254"/>
      <c r="DSR14" s="254"/>
      <c r="DSS14" s="254"/>
      <c r="DST14" s="254"/>
      <c r="DSU14" s="254"/>
      <c r="DSV14" s="254"/>
      <c r="DSW14" s="254"/>
      <c r="DSX14" s="254"/>
      <c r="DSY14" s="254"/>
      <c r="DSZ14" s="254"/>
      <c r="DTA14" s="254"/>
      <c r="DTB14" s="254"/>
      <c r="DTC14" s="254"/>
      <c r="DTD14" s="254"/>
      <c r="DTE14" s="254"/>
      <c r="DTF14" s="254"/>
      <c r="DTG14" s="254"/>
      <c r="DTH14" s="254"/>
      <c r="DTI14" s="254"/>
      <c r="DTJ14" s="254"/>
      <c r="DTK14" s="254"/>
      <c r="DTL14" s="254"/>
      <c r="DTM14" s="254"/>
      <c r="DTN14" s="254"/>
      <c r="DTO14" s="254"/>
      <c r="DTP14" s="254"/>
      <c r="DTQ14" s="254"/>
      <c r="DTR14" s="254"/>
      <c r="DTS14" s="254"/>
      <c r="DTT14" s="254"/>
      <c r="DTU14" s="254"/>
      <c r="DTV14" s="254"/>
      <c r="DTW14" s="254"/>
      <c r="DTX14" s="254"/>
      <c r="DTY14" s="254"/>
      <c r="DTZ14" s="254"/>
      <c r="DUA14" s="254"/>
      <c r="DUB14" s="254"/>
      <c r="DUC14" s="254"/>
      <c r="DUD14" s="254"/>
      <c r="DUE14" s="254"/>
      <c r="DUF14" s="254"/>
      <c r="DUG14" s="254"/>
      <c r="DUH14" s="254"/>
      <c r="DUI14" s="254"/>
      <c r="DUJ14" s="254"/>
      <c r="DUK14" s="254"/>
      <c r="DUL14" s="254"/>
      <c r="DUM14" s="254"/>
      <c r="DUN14" s="254"/>
      <c r="DUO14" s="254"/>
      <c r="DUP14" s="254"/>
      <c r="DUQ14" s="254"/>
      <c r="DUR14" s="254"/>
      <c r="DUS14" s="254"/>
      <c r="DUT14" s="254"/>
      <c r="DUU14" s="254"/>
      <c r="DUV14" s="254"/>
      <c r="DUW14" s="254"/>
      <c r="DUX14" s="254"/>
      <c r="DUY14" s="254"/>
      <c r="DUZ14" s="254"/>
      <c r="DVA14" s="254"/>
      <c r="DVB14" s="254"/>
      <c r="DVC14" s="254"/>
      <c r="DVD14" s="254"/>
      <c r="DVE14" s="254"/>
      <c r="DVF14" s="254"/>
      <c r="DVG14" s="254"/>
      <c r="DVH14" s="254"/>
      <c r="DVI14" s="254"/>
      <c r="DVJ14" s="254"/>
      <c r="DVK14" s="254"/>
      <c r="DVL14" s="254"/>
      <c r="DVM14" s="254"/>
      <c r="DVN14" s="254"/>
      <c r="DVO14" s="254"/>
      <c r="DVP14" s="254"/>
      <c r="DVQ14" s="254"/>
      <c r="DVR14" s="254"/>
      <c r="DVS14" s="254"/>
      <c r="DVT14" s="254"/>
      <c r="DVU14" s="254"/>
      <c r="DVV14" s="254"/>
      <c r="DVW14" s="254"/>
      <c r="DVX14" s="254"/>
      <c r="DVY14" s="254"/>
      <c r="DVZ14" s="254"/>
      <c r="DWA14" s="254"/>
      <c r="DWB14" s="254"/>
      <c r="DWC14" s="254"/>
      <c r="DWD14" s="254"/>
      <c r="DWE14" s="254"/>
      <c r="DWF14" s="254"/>
      <c r="DWG14" s="254"/>
      <c r="DWH14" s="254"/>
      <c r="DWI14" s="254"/>
      <c r="DWJ14" s="254"/>
      <c r="DWK14" s="254"/>
      <c r="DWL14" s="254"/>
      <c r="DWM14" s="254"/>
      <c r="DWN14" s="254"/>
      <c r="DWO14" s="254"/>
      <c r="DWP14" s="254"/>
      <c r="DWQ14" s="254"/>
      <c r="DWR14" s="254"/>
      <c r="DWS14" s="254"/>
      <c r="DWT14" s="254"/>
      <c r="DWU14" s="254"/>
      <c r="DWV14" s="254"/>
      <c r="DWW14" s="254"/>
      <c r="DWX14" s="254"/>
      <c r="DWY14" s="254"/>
      <c r="DWZ14" s="254"/>
      <c r="DXA14" s="254"/>
      <c r="DXB14" s="254"/>
      <c r="DXC14" s="254"/>
      <c r="DXD14" s="254"/>
      <c r="DXE14" s="254"/>
      <c r="DXF14" s="254"/>
      <c r="DXG14" s="254"/>
      <c r="DXH14" s="254"/>
      <c r="DXI14" s="254"/>
      <c r="DXJ14" s="254"/>
      <c r="DXK14" s="254"/>
      <c r="DXL14" s="254"/>
      <c r="DXM14" s="254"/>
      <c r="DXN14" s="254"/>
      <c r="DXO14" s="254"/>
      <c r="DXP14" s="254"/>
      <c r="DXQ14" s="254"/>
      <c r="DXR14" s="254"/>
      <c r="DXS14" s="254"/>
      <c r="DXT14" s="254"/>
      <c r="DXU14" s="254"/>
      <c r="DXV14" s="254"/>
      <c r="DXW14" s="254"/>
      <c r="DXX14" s="254"/>
      <c r="DXY14" s="254"/>
      <c r="DXZ14" s="254"/>
      <c r="DYA14" s="254"/>
      <c r="DYB14" s="254"/>
      <c r="DYC14" s="254"/>
      <c r="DYD14" s="254"/>
      <c r="DYE14" s="254"/>
      <c r="DYF14" s="254"/>
      <c r="DYG14" s="254"/>
      <c r="DYH14" s="254"/>
      <c r="DYI14" s="254"/>
      <c r="DYJ14" s="254"/>
      <c r="DYK14" s="254"/>
      <c r="DYL14" s="254"/>
      <c r="DYM14" s="254"/>
      <c r="DYN14" s="254"/>
      <c r="DYO14" s="254"/>
      <c r="DYP14" s="254"/>
      <c r="DYQ14" s="254"/>
      <c r="DYR14" s="254"/>
      <c r="DYS14" s="254"/>
      <c r="DYT14" s="254"/>
      <c r="DYU14" s="254"/>
      <c r="DYV14" s="254"/>
      <c r="DYW14" s="254"/>
      <c r="DYX14" s="254"/>
      <c r="DYY14" s="254"/>
      <c r="DYZ14" s="254"/>
      <c r="DZA14" s="254"/>
      <c r="DZB14" s="254"/>
      <c r="DZC14" s="254"/>
      <c r="DZD14" s="254"/>
      <c r="DZE14" s="254"/>
      <c r="DZF14" s="254"/>
      <c r="DZG14" s="254"/>
      <c r="DZH14" s="254"/>
      <c r="DZI14" s="254"/>
      <c r="DZJ14" s="254"/>
      <c r="DZK14" s="254"/>
      <c r="DZL14" s="254"/>
      <c r="DZM14" s="254"/>
      <c r="DZN14" s="254"/>
      <c r="DZO14" s="254"/>
      <c r="DZP14" s="254"/>
      <c r="DZQ14" s="254"/>
      <c r="DZR14" s="254"/>
      <c r="DZS14" s="254"/>
      <c r="DZT14" s="254"/>
      <c r="DZU14" s="254"/>
      <c r="DZV14" s="254"/>
      <c r="DZW14" s="254"/>
      <c r="DZX14" s="254"/>
      <c r="DZY14" s="254"/>
      <c r="DZZ14" s="254"/>
      <c r="EAA14" s="254"/>
      <c r="EAB14" s="254"/>
      <c r="EAC14" s="254"/>
      <c r="EAD14" s="254"/>
      <c r="EAE14" s="254"/>
      <c r="EAF14" s="254"/>
      <c r="EAG14" s="254"/>
      <c r="EAH14" s="254"/>
      <c r="EAI14" s="254"/>
      <c r="EAJ14" s="254"/>
      <c r="EAK14" s="254"/>
      <c r="EAL14" s="254"/>
      <c r="EAM14" s="254"/>
      <c r="EAN14" s="254"/>
      <c r="EAO14" s="254"/>
      <c r="EAP14" s="254"/>
      <c r="EAQ14" s="254"/>
      <c r="EAR14" s="254"/>
      <c r="EAS14" s="254"/>
      <c r="EAT14" s="254"/>
      <c r="EAU14" s="254"/>
      <c r="EAV14" s="254"/>
      <c r="EAW14" s="254"/>
      <c r="EAX14" s="254"/>
      <c r="EAY14" s="254"/>
      <c r="EAZ14" s="254"/>
      <c r="EBA14" s="254"/>
      <c r="EBB14" s="254"/>
      <c r="EBC14" s="254"/>
      <c r="EBD14" s="254"/>
      <c r="EBE14" s="254"/>
      <c r="EBF14" s="254"/>
      <c r="EBG14" s="254"/>
      <c r="EBH14" s="254"/>
      <c r="EBI14" s="254"/>
      <c r="EBJ14" s="254"/>
      <c r="EBK14" s="254"/>
      <c r="EBL14" s="254"/>
      <c r="EBM14" s="254"/>
      <c r="EBN14" s="254"/>
      <c r="EBO14" s="254"/>
      <c r="EBP14" s="254"/>
      <c r="EBQ14" s="254"/>
      <c r="EBR14" s="254"/>
      <c r="EBS14" s="254"/>
      <c r="EBT14" s="254"/>
      <c r="EBU14" s="254"/>
      <c r="EBV14" s="254"/>
      <c r="EBW14" s="254"/>
      <c r="EBX14" s="254"/>
      <c r="EBY14" s="254"/>
      <c r="EBZ14" s="254"/>
      <c r="ECA14" s="254"/>
      <c r="ECB14" s="254"/>
      <c r="ECC14" s="254"/>
      <c r="ECD14" s="254"/>
      <c r="ECE14" s="254"/>
      <c r="ECF14" s="254"/>
      <c r="ECG14" s="254"/>
      <c r="ECH14" s="254"/>
      <c r="ECI14" s="254"/>
      <c r="ECJ14" s="254"/>
      <c r="ECK14" s="254"/>
      <c r="ECL14" s="254"/>
      <c r="ECM14" s="254"/>
      <c r="ECN14" s="254"/>
      <c r="ECO14" s="254"/>
      <c r="ECP14" s="254"/>
      <c r="ECQ14" s="254"/>
      <c r="ECR14" s="254"/>
      <c r="ECS14" s="254"/>
      <c r="ECT14" s="254"/>
      <c r="ECU14" s="254"/>
      <c r="ECV14" s="254"/>
      <c r="ECW14" s="254"/>
      <c r="ECX14" s="254"/>
      <c r="ECY14" s="254"/>
      <c r="ECZ14" s="254"/>
      <c r="EDA14" s="254"/>
      <c r="EDB14" s="254"/>
      <c r="EDC14" s="254"/>
      <c r="EDD14" s="254"/>
      <c r="EDE14" s="254"/>
      <c r="EDF14" s="254"/>
      <c r="EDG14" s="254"/>
      <c r="EDH14" s="254"/>
      <c r="EDI14" s="254"/>
      <c r="EDJ14" s="254"/>
      <c r="EDK14" s="254"/>
      <c r="EDL14" s="254"/>
      <c r="EDM14" s="254"/>
      <c r="EDN14" s="254"/>
      <c r="EDO14" s="254"/>
      <c r="EDP14" s="254"/>
      <c r="EDQ14" s="254"/>
      <c r="EDR14" s="254"/>
      <c r="EDS14" s="254"/>
      <c r="EDT14" s="254"/>
      <c r="EDU14" s="254"/>
      <c r="EDV14" s="254"/>
      <c r="EDW14" s="254"/>
      <c r="EDX14" s="254"/>
      <c r="EDY14" s="254"/>
      <c r="EDZ14" s="254"/>
      <c r="EEA14" s="254"/>
      <c r="EEB14" s="254"/>
      <c r="EEC14" s="254"/>
      <c r="EED14" s="254"/>
      <c r="EEE14" s="254"/>
      <c r="EEF14" s="254"/>
      <c r="EEG14" s="254"/>
      <c r="EEH14" s="254"/>
      <c r="EEI14" s="254"/>
      <c r="EEJ14" s="254"/>
      <c r="EEK14" s="254"/>
      <c r="EEL14" s="254"/>
      <c r="EEM14" s="254"/>
      <c r="EEN14" s="254"/>
      <c r="EEO14" s="254"/>
      <c r="EEP14" s="254"/>
      <c r="EEQ14" s="254"/>
      <c r="EER14" s="254"/>
      <c r="EES14" s="254"/>
      <c r="EET14" s="254"/>
      <c r="EEU14" s="254"/>
      <c r="EEV14" s="254"/>
      <c r="EEW14" s="254"/>
      <c r="EEX14" s="254"/>
      <c r="EEY14" s="254"/>
      <c r="EEZ14" s="254"/>
      <c r="EFA14" s="254"/>
      <c r="EFB14" s="254"/>
      <c r="EFC14" s="254"/>
      <c r="EFD14" s="254"/>
      <c r="EFE14" s="254"/>
      <c r="EFF14" s="254"/>
      <c r="EFG14" s="254"/>
      <c r="EFH14" s="254"/>
      <c r="EFI14" s="254"/>
      <c r="EFJ14" s="254"/>
      <c r="EFK14" s="254"/>
      <c r="EFL14" s="254"/>
      <c r="EFM14" s="254"/>
      <c r="EFN14" s="254"/>
      <c r="EFO14" s="254"/>
      <c r="EFP14" s="254"/>
      <c r="EFQ14" s="254"/>
      <c r="EFR14" s="254"/>
      <c r="EFS14" s="254"/>
      <c r="EFT14" s="254"/>
      <c r="EFU14" s="254"/>
      <c r="EFV14" s="254"/>
      <c r="EFW14" s="254"/>
      <c r="EFX14" s="254"/>
      <c r="EFY14" s="254"/>
      <c r="EFZ14" s="254"/>
      <c r="EGA14" s="254"/>
      <c r="EGB14" s="254"/>
      <c r="EGC14" s="254"/>
      <c r="EGD14" s="254"/>
      <c r="EGE14" s="254"/>
      <c r="EGF14" s="254"/>
      <c r="EGG14" s="254"/>
      <c r="EGH14" s="254"/>
      <c r="EGI14" s="254"/>
      <c r="EGJ14" s="254"/>
      <c r="EGK14" s="254"/>
      <c r="EGL14" s="254"/>
      <c r="EGM14" s="254"/>
      <c r="EGN14" s="254"/>
      <c r="EGO14" s="254"/>
      <c r="EGP14" s="254"/>
      <c r="EGQ14" s="254"/>
      <c r="EGR14" s="254"/>
      <c r="EGS14" s="254"/>
      <c r="EGT14" s="254"/>
      <c r="EGU14" s="254"/>
      <c r="EGV14" s="254"/>
      <c r="EGW14" s="254"/>
      <c r="EGX14" s="254"/>
      <c r="EGY14" s="254"/>
      <c r="EGZ14" s="254"/>
      <c r="EHA14" s="254"/>
      <c r="EHB14" s="254"/>
      <c r="EHC14" s="254"/>
      <c r="EHD14" s="254"/>
      <c r="EHE14" s="254"/>
      <c r="EHF14" s="254"/>
      <c r="EHG14" s="254"/>
      <c r="EHH14" s="254"/>
      <c r="EHI14" s="254"/>
      <c r="EHJ14" s="254"/>
      <c r="EHK14" s="254"/>
      <c r="EHL14" s="254"/>
      <c r="EHM14" s="254"/>
      <c r="EHN14" s="254"/>
      <c r="EHO14" s="254"/>
      <c r="EHP14" s="254"/>
      <c r="EHQ14" s="254"/>
      <c r="EHR14" s="254"/>
      <c r="EHS14" s="254"/>
      <c r="EHT14" s="254"/>
      <c r="EHU14" s="254"/>
      <c r="EHV14" s="254"/>
      <c r="EHW14" s="254"/>
      <c r="EHX14" s="254"/>
      <c r="EHY14" s="254"/>
      <c r="EHZ14" s="254"/>
      <c r="EIA14" s="254"/>
      <c r="EIB14" s="254"/>
      <c r="EIC14" s="254"/>
      <c r="EID14" s="254"/>
      <c r="EIE14" s="254"/>
      <c r="EIF14" s="254"/>
      <c r="EIG14" s="254"/>
      <c r="EIH14" s="254"/>
      <c r="EII14" s="254"/>
      <c r="EIJ14" s="254"/>
      <c r="EIK14" s="254"/>
      <c r="EIL14" s="254"/>
      <c r="EIM14" s="254"/>
      <c r="EIN14" s="254"/>
      <c r="EIO14" s="254"/>
      <c r="EIP14" s="254"/>
      <c r="EIQ14" s="254"/>
      <c r="EIR14" s="254"/>
      <c r="EIS14" s="254"/>
      <c r="EIT14" s="254"/>
      <c r="EIU14" s="254"/>
      <c r="EIV14" s="254"/>
      <c r="EIW14" s="254"/>
      <c r="EIX14" s="254"/>
      <c r="EIY14" s="254"/>
      <c r="EIZ14" s="254"/>
      <c r="EJA14" s="254"/>
      <c r="EJB14" s="254"/>
      <c r="EJC14" s="254"/>
      <c r="EJD14" s="254"/>
      <c r="EJE14" s="254"/>
      <c r="EJF14" s="254"/>
      <c r="EJG14" s="254"/>
      <c r="EJH14" s="254"/>
      <c r="EJI14" s="254"/>
      <c r="EJJ14" s="254"/>
      <c r="EJK14" s="254"/>
      <c r="EJL14" s="254"/>
      <c r="EJM14" s="254"/>
      <c r="EJN14" s="254"/>
      <c r="EJO14" s="254"/>
      <c r="EJP14" s="254"/>
      <c r="EJQ14" s="254"/>
      <c r="EJR14" s="254"/>
      <c r="EJS14" s="254"/>
      <c r="EJT14" s="254"/>
      <c r="EJU14" s="254"/>
      <c r="EJV14" s="254"/>
      <c r="EJW14" s="254"/>
      <c r="EJX14" s="254"/>
      <c r="EJY14" s="254"/>
      <c r="EJZ14" s="254"/>
      <c r="EKA14" s="254"/>
      <c r="EKB14" s="254"/>
      <c r="EKC14" s="254"/>
      <c r="EKD14" s="254"/>
      <c r="EKE14" s="254"/>
      <c r="EKF14" s="254"/>
      <c r="EKG14" s="254"/>
      <c r="EKH14" s="254"/>
      <c r="EKI14" s="254"/>
      <c r="EKJ14" s="254"/>
      <c r="EKK14" s="254"/>
      <c r="EKL14" s="254"/>
      <c r="EKM14" s="254"/>
      <c r="EKN14" s="254"/>
      <c r="EKO14" s="254"/>
      <c r="EKP14" s="254"/>
      <c r="EKQ14" s="254"/>
      <c r="EKR14" s="254"/>
      <c r="EKS14" s="254"/>
      <c r="EKT14" s="254"/>
      <c r="EKU14" s="254"/>
      <c r="EKV14" s="254"/>
      <c r="EKW14" s="254"/>
      <c r="EKX14" s="254"/>
      <c r="EKY14" s="254"/>
      <c r="EKZ14" s="254"/>
      <c r="ELA14" s="254"/>
      <c r="ELB14" s="254"/>
      <c r="ELC14" s="254"/>
      <c r="ELD14" s="254"/>
      <c r="ELE14" s="254"/>
      <c r="ELF14" s="254"/>
      <c r="ELG14" s="254"/>
      <c r="ELH14" s="254"/>
      <c r="ELI14" s="254"/>
      <c r="ELJ14" s="254"/>
      <c r="ELK14" s="254"/>
      <c r="ELL14" s="254"/>
      <c r="ELM14" s="254"/>
      <c r="ELN14" s="254"/>
      <c r="ELO14" s="254"/>
      <c r="ELP14" s="254"/>
      <c r="ELQ14" s="254"/>
      <c r="ELR14" s="254"/>
      <c r="ELS14" s="254"/>
      <c r="ELT14" s="254"/>
      <c r="ELU14" s="254"/>
      <c r="ELV14" s="254"/>
      <c r="ELW14" s="254"/>
      <c r="ELX14" s="254"/>
      <c r="ELY14" s="254"/>
      <c r="ELZ14" s="254"/>
      <c r="EMA14" s="254"/>
      <c r="EMB14" s="254"/>
      <c r="EMC14" s="254"/>
      <c r="EMD14" s="254"/>
      <c r="EME14" s="254"/>
      <c r="EMF14" s="254"/>
      <c r="EMG14" s="254"/>
      <c r="EMH14" s="254"/>
      <c r="EMI14" s="254"/>
      <c r="EMJ14" s="254"/>
      <c r="EMK14" s="254"/>
      <c r="EML14" s="254"/>
      <c r="EMM14" s="254"/>
      <c r="EMN14" s="254"/>
      <c r="EMO14" s="254"/>
      <c r="EMP14" s="254"/>
      <c r="EMQ14" s="254"/>
      <c r="EMR14" s="254"/>
      <c r="EMS14" s="254"/>
      <c r="EMT14" s="254"/>
      <c r="EMU14" s="254"/>
      <c r="EMV14" s="254"/>
      <c r="EMW14" s="254"/>
      <c r="EMX14" s="254"/>
      <c r="EMY14" s="254"/>
      <c r="EMZ14" s="254"/>
      <c r="ENA14" s="254"/>
      <c r="ENB14" s="254"/>
      <c r="ENC14" s="254"/>
      <c r="END14" s="254"/>
      <c r="ENE14" s="254"/>
      <c r="ENF14" s="254"/>
      <c r="ENG14" s="254"/>
      <c r="ENH14" s="254"/>
      <c r="ENI14" s="254"/>
      <c r="ENJ14" s="254"/>
      <c r="ENK14" s="254"/>
      <c r="ENL14" s="254"/>
      <c r="ENM14" s="254"/>
      <c r="ENN14" s="254"/>
      <c r="ENO14" s="254"/>
      <c r="ENP14" s="254"/>
      <c r="ENQ14" s="254"/>
      <c r="ENR14" s="254"/>
      <c r="ENS14" s="254"/>
      <c r="ENT14" s="254"/>
      <c r="ENU14" s="254"/>
      <c r="ENV14" s="254"/>
      <c r="ENW14" s="254"/>
      <c r="ENX14" s="254"/>
      <c r="ENY14" s="254"/>
      <c r="ENZ14" s="254"/>
      <c r="EOA14" s="254"/>
      <c r="EOB14" s="254"/>
      <c r="EOC14" s="254"/>
      <c r="EOD14" s="254"/>
      <c r="EOE14" s="254"/>
      <c r="EOF14" s="254"/>
      <c r="EOG14" s="254"/>
      <c r="EOH14" s="254"/>
      <c r="EOI14" s="254"/>
      <c r="EOJ14" s="254"/>
      <c r="EOK14" s="254"/>
      <c r="EOL14" s="254"/>
      <c r="EOM14" s="254"/>
      <c r="EON14" s="254"/>
      <c r="EOO14" s="254"/>
      <c r="EOP14" s="254"/>
      <c r="EOQ14" s="254"/>
      <c r="EOR14" s="254"/>
      <c r="EOS14" s="254"/>
      <c r="EOT14" s="254"/>
      <c r="EOU14" s="254"/>
      <c r="EOV14" s="254"/>
      <c r="EOW14" s="254"/>
      <c r="EOX14" s="254"/>
      <c r="EOY14" s="254"/>
      <c r="EOZ14" s="254"/>
      <c r="EPA14" s="254"/>
      <c r="EPB14" s="254"/>
      <c r="EPC14" s="254"/>
      <c r="EPD14" s="254"/>
      <c r="EPE14" s="254"/>
      <c r="EPF14" s="254"/>
      <c r="EPG14" s="254"/>
      <c r="EPH14" s="254"/>
      <c r="EPI14" s="254"/>
      <c r="EPJ14" s="254"/>
      <c r="EPK14" s="254"/>
      <c r="EPL14" s="254"/>
      <c r="EPM14" s="254"/>
      <c r="EPN14" s="254"/>
      <c r="EPO14" s="254"/>
      <c r="EPP14" s="254"/>
      <c r="EPQ14" s="254"/>
      <c r="EPR14" s="254"/>
      <c r="EPS14" s="254"/>
      <c r="EPT14" s="254"/>
      <c r="EPU14" s="254"/>
      <c r="EPV14" s="254"/>
      <c r="EPW14" s="254"/>
      <c r="EPX14" s="254"/>
      <c r="EPY14" s="254"/>
      <c r="EPZ14" s="254"/>
      <c r="EQA14" s="254"/>
      <c r="EQB14" s="254"/>
      <c r="EQC14" s="254"/>
      <c r="EQD14" s="254"/>
      <c r="EQE14" s="254"/>
      <c r="EQF14" s="254"/>
      <c r="EQG14" s="254"/>
      <c r="EQH14" s="254"/>
      <c r="EQI14" s="254"/>
      <c r="EQJ14" s="254"/>
      <c r="EQK14" s="254"/>
      <c r="EQL14" s="254"/>
      <c r="EQM14" s="254"/>
      <c r="EQN14" s="254"/>
      <c r="EQO14" s="254"/>
      <c r="EQP14" s="254"/>
      <c r="EQQ14" s="254"/>
      <c r="EQR14" s="254"/>
      <c r="EQS14" s="254"/>
      <c r="EQT14" s="254"/>
      <c r="EQU14" s="254"/>
      <c r="EQV14" s="254"/>
      <c r="EQW14" s="254"/>
      <c r="EQX14" s="254"/>
      <c r="EQY14" s="254"/>
      <c r="EQZ14" s="254"/>
      <c r="ERA14" s="254"/>
      <c r="ERB14" s="254"/>
      <c r="ERC14" s="254"/>
      <c r="ERD14" s="254"/>
      <c r="ERE14" s="254"/>
      <c r="ERF14" s="254"/>
      <c r="ERG14" s="254"/>
      <c r="ERH14" s="254"/>
      <c r="ERI14" s="254"/>
      <c r="ERJ14" s="254"/>
      <c r="ERK14" s="254"/>
      <c r="ERL14" s="254"/>
      <c r="ERM14" s="254"/>
      <c r="ERN14" s="254"/>
      <c r="ERO14" s="254"/>
      <c r="ERP14" s="254"/>
      <c r="ERQ14" s="254"/>
      <c r="ERR14" s="254"/>
      <c r="ERS14" s="254"/>
      <c r="ERT14" s="254"/>
      <c r="ERU14" s="254"/>
      <c r="ERV14" s="254"/>
      <c r="ERW14" s="254"/>
      <c r="ERX14" s="254"/>
      <c r="ERY14" s="254"/>
      <c r="ERZ14" s="254"/>
      <c r="ESA14" s="254"/>
      <c r="ESB14" s="254"/>
      <c r="ESC14" s="254"/>
      <c r="ESD14" s="254"/>
      <c r="ESE14" s="254"/>
      <c r="ESF14" s="254"/>
      <c r="ESG14" s="254"/>
      <c r="ESH14" s="254"/>
      <c r="ESI14" s="254"/>
      <c r="ESJ14" s="254"/>
      <c r="ESK14" s="254"/>
      <c r="ESL14" s="254"/>
      <c r="ESM14" s="254"/>
      <c r="ESN14" s="254"/>
      <c r="ESO14" s="254"/>
      <c r="ESP14" s="254"/>
      <c r="ESQ14" s="254"/>
      <c r="ESR14" s="254"/>
      <c r="ESS14" s="254"/>
      <c r="EST14" s="254"/>
      <c r="ESU14" s="254"/>
      <c r="ESV14" s="254"/>
      <c r="ESW14" s="254"/>
      <c r="ESX14" s="254"/>
      <c r="ESY14" s="254"/>
      <c r="ESZ14" s="254"/>
      <c r="ETA14" s="254"/>
      <c r="ETB14" s="254"/>
      <c r="ETC14" s="254"/>
      <c r="ETD14" s="254"/>
      <c r="ETE14" s="254"/>
      <c r="ETF14" s="254"/>
      <c r="ETG14" s="254"/>
      <c r="ETH14" s="254"/>
      <c r="ETI14" s="254"/>
      <c r="ETJ14" s="254"/>
      <c r="ETK14" s="254"/>
      <c r="ETL14" s="254"/>
      <c r="ETM14" s="254"/>
      <c r="ETN14" s="254"/>
      <c r="ETO14" s="254"/>
      <c r="ETP14" s="254"/>
      <c r="ETQ14" s="254"/>
      <c r="ETR14" s="254"/>
      <c r="ETS14" s="254"/>
      <c r="ETT14" s="254"/>
      <c r="ETU14" s="254"/>
      <c r="ETV14" s="254"/>
      <c r="ETW14" s="254"/>
      <c r="ETX14" s="254"/>
      <c r="ETY14" s="254"/>
      <c r="ETZ14" s="254"/>
      <c r="EUA14" s="254"/>
      <c r="EUB14" s="254"/>
      <c r="EUC14" s="254"/>
      <c r="EUD14" s="254"/>
      <c r="EUE14" s="254"/>
      <c r="EUF14" s="254"/>
      <c r="EUG14" s="254"/>
      <c r="EUH14" s="254"/>
      <c r="EUI14" s="254"/>
      <c r="EUJ14" s="254"/>
      <c r="EUK14" s="254"/>
      <c r="EUL14" s="254"/>
      <c r="EUM14" s="254"/>
      <c r="EUN14" s="254"/>
      <c r="EUO14" s="254"/>
      <c r="EUP14" s="254"/>
      <c r="EUQ14" s="254"/>
      <c r="EUR14" s="254"/>
      <c r="EUS14" s="254"/>
      <c r="EUT14" s="254"/>
      <c r="EUU14" s="254"/>
      <c r="EUV14" s="254"/>
      <c r="EUW14" s="254"/>
      <c r="EUX14" s="254"/>
      <c r="EUY14" s="254"/>
      <c r="EUZ14" s="254"/>
      <c r="EVA14" s="254"/>
      <c r="EVB14" s="254"/>
      <c r="EVC14" s="254"/>
      <c r="EVD14" s="254"/>
      <c r="EVE14" s="254"/>
      <c r="EVF14" s="254"/>
      <c r="EVG14" s="254"/>
      <c r="EVH14" s="254"/>
      <c r="EVI14" s="254"/>
      <c r="EVJ14" s="254"/>
      <c r="EVK14" s="254"/>
      <c r="EVL14" s="254"/>
      <c r="EVM14" s="254"/>
      <c r="EVN14" s="254"/>
      <c r="EVO14" s="254"/>
      <c r="EVP14" s="254"/>
      <c r="EVQ14" s="254"/>
      <c r="EVR14" s="254"/>
      <c r="EVS14" s="254"/>
      <c r="EVT14" s="254"/>
      <c r="EVU14" s="254"/>
      <c r="EVV14" s="254"/>
      <c r="EVW14" s="254"/>
      <c r="EVX14" s="254"/>
      <c r="EVY14" s="254"/>
      <c r="EVZ14" s="254"/>
      <c r="EWA14" s="254"/>
      <c r="EWB14" s="254"/>
      <c r="EWC14" s="254"/>
      <c r="EWD14" s="254"/>
      <c r="EWE14" s="254"/>
      <c r="EWF14" s="254"/>
      <c r="EWG14" s="254"/>
      <c r="EWH14" s="254"/>
      <c r="EWI14" s="254"/>
      <c r="EWJ14" s="254"/>
      <c r="EWK14" s="254"/>
      <c r="EWL14" s="254"/>
      <c r="EWM14" s="254"/>
      <c r="EWN14" s="254"/>
      <c r="EWO14" s="254"/>
      <c r="EWP14" s="254"/>
      <c r="EWQ14" s="254"/>
      <c r="EWR14" s="254"/>
      <c r="EWS14" s="254"/>
      <c r="EWT14" s="254"/>
      <c r="EWU14" s="254"/>
      <c r="EWV14" s="254"/>
      <c r="EWW14" s="254"/>
      <c r="EWX14" s="254"/>
      <c r="EWY14" s="254"/>
      <c r="EWZ14" s="254"/>
      <c r="EXA14" s="254"/>
      <c r="EXB14" s="254"/>
      <c r="EXC14" s="254"/>
      <c r="EXD14" s="254"/>
      <c r="EXE14" s="254"/>
      <c r="EXF14" s="254"/>
      <c r="EXG14" s="254"/>
      <c r="EXH14" s="254"/>
      <c r="EXI14" s="254"/>
      <c r="EXJ14" s="254"/>
      <c r="EXK14" s="254"/>
      <c r="EXL14" s="254"/>
      <c r="EXM14" s="254"/>
      <c r="EXN14" s="254"/>
      <c r="EXO14" s="254"/>
      <c r="EXP14" s="254"/>
      <c r="EXQ14" s="254"/>
      <c r="EXR14" s="254"/>
      <c r="EXS14" s="254"/>
      <c r="EXT14" s="254"/>
      <c r="EXU14" s="254"/>
      <c r="EXV14" s="254"/>
      <c r="EXW14" s="254"/>
      <c r="EXX14" s="254"/>
      <c r="EXY14" s="254"/>
      <c r="EXZ14" s="254"/>
      <c r="EYA14" s="254"/>
      <c r="EYB14" s="254"/>
      <c r="EYC14" s="254"/>
      <c r="EYD14" s="254"/>
      <c r="EYE14" s="254"/>
      <c r="EYF14" s="254"/>
      <c r="EYG14" s="254"/>
      <c r="EYH14" s="254"/>
      <c r="EYI14" s="254"/>
      <c r="EYJ14" s="254"/>
      <c r="EYK14" s="254"/>
      <c r="EYL14" s="254"/>
      <c r="EYM14" s="254"/>
      <c r="EYN14" s="254"/>
      <c r="EYO14" s="254"/>
      <c r="EYP14" s="254"/>
      <c r="EYQ14" s="254"/>
      <c r="EYR14" s="254"/>
      <c r="EYS14" s="254"/>
      <c r="EYT14" s="254"/>
      <c r="EYU14" s="254"/>
      <c r="EYV14" s="254"/>
      <c r="EYW14" s="254"/>
      <c r="EYX14" s="254"/>
      <c r="EYY14" s="254"/>
      <c r="EYZ14" s="254"/>
      <c r="EZA14" s="254"/>
      <c r="EZB14" s="254"/>
      <c r="EZC14" s="254"/>
      <c r="EZD14" s="254"/>
      <c r="EZE14" s="254"/>
      <c r="EZF14" s="254"/>
      <c r="EZG14" s="254"/>
      <c r="EZH14" s="254"/>
      <c r="EZI14" s="254"/>
      <c r="EZJ14" s="254"/>
      <c r="EZK14" s="254"/>
      <c r="EZL14" s="254"/>
      <c r="EZM14" s="254"/>
      <c r="EZN14" s="254"/>
      <c r="EZO14" s="254"/>
      <c r="EZP14" s="254"/>
      <c r="EZQ14" s="254"/>
      <c r="EZR14" s="254"/>
      <c r="EZS14" s="254"/>
      <c r="EZT14" s="254"/>
      <c r="EZU14" s="254"/>
      <c r="EZV14" s="254"/>
      <c r="EZW14" s="254"/>
      <c r="EZX14" s="254"/>
      <c r="EZY14" s="254"/>
      <c r="EZZ14" s="254"/>
      <c r="FAA14" s="254"/>
      <c r="FAB14" s="254"/>
      <c r="FAC14" s="254"/>
      <c r="FAD14" s="254"/>
      <c r="FAE14" s="254"/>
      <c r="FAF14" s="254"/>
      <c r="FAG14" s="254"/>
      <c r="FAH14" s="254"/>
      <c r="FAI14" s="254"/>
      <c r="FAJ14" s="254"/>
      <c r="FAK14" s="254"/>
      <c r="FAL14" s="254"/>
      <c r="FAM14" s="254"/>
      <c r="FAN14" s="254"/>
      <c r="FAO14" s="254"/>
      <c r="FAP14" s="254"/>
      <c r="FAQ14" s="254"/>
      <c r="FAR14" s="254"/>
      <c r="FAS14" s="254"/>
      <c r="FAT14" s="254"/>
      <c r="FAU14" s="254"/>
      <c r="FAV14" s="254"/>
      <c r="FAW14" s="254"/>
      <c r="FAX14" s="254"/>
      <c r="FAY14" s="254"/>
      <c r="FAZ14" s="254"/>
      <c r="FBA14" s="254"/>
      <c r="FBB14" s="254"/>
      <c r="FBC14" s="254"/>
      <c r="FBD14" s="254"/>
      <c r="FBE14" s="254"/>
      <c r="FBF14" s="254"/>
      <c r="FBG14" s="254"/>
      <c r="FBH14" s="254"/>
      <c r="FBI14" s="254"/>
      <c r="FBJ14" s="254"/>
      <c r="FBK14" s="254"/>
      <c r="FBL14" s="254"/>
      <c r="FBM14" s="254"/>
      <c r="FBN14" s="254"/>
      <c r="FBO14" s="254"/>
      <c r="FBP14" s="254"/>
      <c r="FBQ14" s="254"/>
      <c r="FBR14" s="254"/>
      <c r="FBS14" s="254"/>
      <c r="FBT14" s="254"/>
      <c r="FBU14" s="254"/>
      <c r="FBV14" s="254"/>
      <c r="FBW14" s="254"/>
      <c r="FBX14" s="254"/>
      <c r="FBY14" s="254"/>
      <c r="FBZ14" s="254"/>
      <c r="FCA14" s="254"/>
      <c r="FCB14" s="254"/>
      <c r="FCC14" s="254"/>
      <c r="FCD14" s="254"/>
      <c r="FCE14" s="254"/>
      <c r="FCF14" s="254"/>
      <c r="FCG14" s="254"/>
      <c r="FCH14" s="254"/>
      <c r="FCI14" s="254"/>
      <c r="FCJ14" s="254"/>
      <c r="FCK14" s="254"/>
      <c r="FCL14" s="254"/>
      <c r="FCM14" s="254"/>
      <c r="FCN14" s="254"/>
      <c r="FCO14" s="254"/>
      <c r="FCP14" s="254"/>
      <c r="FCQ14" s="254"/>
      <c r="FCR14" s="254"/>
      <c r="FCS14" s="254"/>
      <c r="FCT14" s="254"/>
      <c r="FCU14" s="254"/>
      <c r="FCV14" s="254"/>
      <c r="FCW14" s="254"/>
      <c r="FCX14" s="254"/>
      <c r="FCY14" s="254"/>
      <c r="FCZ14" s="254"/>
      <c r="FDA14" s="254"/>
      <c r="FDB14" s="254"/>
      <c r="FDC14" s="254"/>
      <c r="FDD14" s="254"/>
      <c r="FDE14" s="254"/>
      <c r="FDF14" s="254"/>
      <c r="FDG14" s="254"/>
      <c r="FDH14" s="254"/>
      <c r="FDI14" s="254"/>
      <c r="FDJ14" s="254"/>
      <c r="FDK14" s="254"/>
      <c r="FDL14" s="254"/>
      <c r="FDM14" s="254"/>
      <c r="FDN14" s="254"/>
      <c r="FDO14" s="254"/>
      <c r="FDP14" s="254"/>
      <c r="FDQ14" s="254"/>
      <c r="FDR14" s="254"/>
      <c r="FDS14" s="254"/>
      <c r="FDT14" s="254"/>
      <c r="FDU14" s="254"/>
      <c r="FDV14" s="254"/>
      <c r="FDW14" s="254"/>
      <c r="FDX14" s="254"/>
      <c r="FDY14" s="254"/>
      <c r="FDZ14" s="254"/>
      <c r="FEA14" s="254"/>
      <c r="FEB14" s="254"/>
      <c r="FEC14" s="254"/>
      <c r="FED14" s="254"/>
      <c r="FEE14" s="254"/>
      <c r="FEF14" s="254"/>
      <c r="FEG14" s="254"/>
      <c r="FEH14" s="254"/>
      <c r="FEI14" s="254"/>
      <c r="FEJ14" s="254"/>
      <c r="FEK14" s="254"/>
      <c r="FEL14" s="254"/>
      <c r="FEM14" s="254"/>
      <c r="FEN14" s="254"/>
      <c r="FEO14" s="254"/>
      <c r="FEP14" s="254"/>
      <c r="FEQ14" s="254"/>
      <c r="FER14" s="254"/>
      <c r="FES14" s="254"/>
      <c r="FET14" s="254"/>
      <c r="FEU14" s="254"/>
      <c r="FEV14" s="254"/>
      <c r="FEW14" s="254"/>
      <c r="FEX14" s="254"/>
      <c r="FEY14" s="254"/>
      <c r="FEZ14" s="254"/>
      <c r="FFA14" s="254"/>
      <c r="FFB14" s="254"/>
      <c r="FFC14" s="254"/>
      <c r="FFD14" s="254"/>
      <c r="FFE14" s="254"/>
      <c r="FFF14" s="254"/>
      <c r="FFG14" s="254"/>
      <c r="FFH14" s="254"/>
      <c r="FFI14" s="254"/>
      <c r="FFJ14" s="254"/>
      <c r="FFK14" s="254"/>
      <c r="FFL14" s="254"/>
      <c r="FFM14" s="254"/>
      <c r="FFN14" s="254"/>
      <c r="FFO14" s="254"/>
      <c r="FFP14" s="254"/>
      <c r="FFQ14" s="254"/>
      <c r="FFR14" s="254"/>
      <c r="FFS14" s="254"/>
      <c r="FFT14" s="254"/>
      <c r="FFU14" s="254"/>
      <c r="FFV14" s="254"/>
      <c r="FFW14" s="254"/>
      <c r="FFX14" s="254"/>
      <c r="FFY14" s="254"/>
      <c r="FFZ14" s="254"/>
      <c r="FGA14" s="254"/>
      <c r="FGB14" s="254"/>
      <c r="FGC14" s="254"/>
      <c r="FGD14" s="254"/>
      <c r="FGE14" s="254"/>
      <c r="FGF14" s="254"/>
      <c r="FGG14" s="254"/>
      <c r="FGH14" s="254"/>
      <c r="FGI14" s="254"/>
      <c r="FGJ14" s="254"/>
      <c r="FGK14" s="254"/>
      <c r="FGL14" s="254"/>
      <c r="FGM14" s="254"/>
      <c r="FGN14" s="254"/>
      <c r="FGO14" s="254"/>
      <c r="FGP14" s="254"/>
      <c r="FGQ14" s="254"/>
      <c r="FGR14" s="254"/>
      <c r="FGS14" s="254"/>
      <c r="FGT14" s="254"/>
      <c r="FGU14" s="254"/>
      <c r="FGV14" s="254"/>
      <c r="FGW14" s="254"/>
      <c r="FGX14" s="254"/>
      <c r="FGY14" s="254"/>
      <c r="FGZ14" s="254"/>
      <c r="FHA14" s="254"/>
      <c r="FHB14" s="254"/>
      <c r="FHC14" s="254"/>
      <c r="FHD14" s="254"/>
      <c r="FHE14" s="254"/>
      <c r="FHF14" s="254"/>
      <c r="FHG14" s="254"/>
      <c r="FHH14" s="254"/>
      <c r="FHI14" s="254"/>
      <c r="FHJ14" s="254"/>
      <c r="FHK14" s="254"/>
      <c r="FHL14" s="254"/>
      <c r="FHM14" s="254"/>
      <c r="FHN14" s="254"/>
      <c r="FHO14" s="254"/>
      <c r="FHP14" s="254"/>
      <c r="FHQ14" s="254"/>
      <c r="FHR14" s="254"/>
      <c r="FHS14" s="254"/>
      <c r="FHT14" s="254"/>
      <c r="FHU14" s="254"/>
      <c r="FHV14" s="254"/>
      <c r="FHW14" s="254"/>
      <c r="FHX14" s="254"/>
      <c r="FHY14" s="254"/>
      <c r="FHZ14" s="254"/>
      <c r="FIA14" s="254"/>
      <c r="FIB14" s="254"/>
      <c r="FIC14" s="254"/>
      <c r="FID14" s="254"/>
      <c r="FIE14" s="254"/>
      <c r="FIF14" s="254"/>
      <c r="FIG14" s="254"/>
      <c r="FIH14" s="254"/>
      <c r="FII14" s="254"/>
      <c r="FIJ14" s="254"/>
      <c r="FIK14" s="254"/>
      <c r="FIL14" s="254"/>
      <c r="FIM14" s="254"/>
      <c r="FIN14" s="254"/>
      <c r="FIO14" s="254"/>
      <c r="FIP14" s="254"/>
      <c r="FIQ14" s="254"/>
      <c r="FIR14" s="254"/>
      <c r="FIS14" s="254"/>
      <c r="FIT14" s="254"/>
      <c r="FIU14" s="254"/>
      <c r="FIV14" s="254"/>
      <c r="FIW14" s="254"/>
      <c r="FIX14" s="254"/>
      <c r="FIY14" s="254"/>
      <c r="FIZ14" s="254"/>
      <c r="FJA14" s="254"/>
      <c r="FJB14" s="254"/>
      <c r="FJC14" s="254"/>
      <c r="FJD14" s="254"/>
      <c r="FJE14" s="254"/>
      <c r="FJF14" s="254"/>
      <c r="FJG14" s="254"/>
      <c r="FJH14" s="254"/>
      <c r="FJI14" s="254"/>
      <c r="FJJ14" s="254"/>
      <c r="FJK14" s="254"/>
      <c r="FJL14" s="254"/>
      <c r="FJM14" s="254"/>
      <c r="FJN14" s="254"/>
      <c r="FJO14" s="254"/>
      <c r="FJP14" s="254"/>
      <c r="FJQ14" s="254"/>
      <c r="FJR14" s="254"/>
      <c r="FJS14" s="254"/>
      <c r="FJT14" s="254"/>
      <c r="FJU14" s="254"/>
      <c r="FJV14" s="254"/>
      <c r="FJW14" s="254"/>
      <c r="FJX14" s="254"/>
      <c r="FJY14" s="254"/>
      <c r="FJZ14" s="254"/>
      <c r="FKA14" s="254"/>
      <c r="FKB14" s="254"/>
      <c r="FKC14" s="254"/>
      <c r="FKD14" s="254"/>
      <c r="FKE14" s="254"/>
      <c r="FKF14" s="254"/>
      <c r="FKG14" s="254"/>
      <c r="FKH14" s="254"/>
      <c r="FKI14" s="254"/>
      <c r="FKJ14" s="254"/>
      <c r="FKK14" s="254"/>
      <c r="FKL14" s="254"/>
      <c r="FKM14" s="254"/>
      <c r="FKN14" s="254"/>
      <c r="FKO14" s="254"/>
      <c r="FKP14" s="254"/>
      <c r="FKQ14" s="254"/>
      <c r="FKR14" s="254"/>
      <c r="FKS14" s="254"/>
      <c r="FKT14" s="254"/>
      <c r="FKU14" s="254"/>
      <c r="FKV14" s="254"/>
      <c r="FKW14" s="254"/>
      <c r="FKX14" s="254"/>
      <c r="FKY14" s="254"/>
      <c r="FKZ14" s="254"/>
      <c r="FLA14" s="254"/>
      <c r="FLB14" s="254"/>
      <c r="FLC14" s="254"/>
      <c r="FLD14" s="254"/>
      <c r="FLE14" s="254"/>
      <c r="FLF14" s="254"/>
      <c r="FLG14" s="254"/>
      <c r="FLH14" s="254"/>
      <c r="FLI14" s="254"/>
      <c r="FLJ14" s="254"/>
      <c r="FLK14" s="254"/>
      <c r="FLL14" s="254"/>
      <c r="FLM14" s="254"/>
      <c r="FLN14" s="254"/>
      <c r="FLO14" s="254"/>
      <c r="FLP14" s="254"/>
      <c r="FLQ14" s="254"/>
      <c r="FLR14" s="254"/>
      <c r="FLS14" s="254"/>
      <c r="FLT14" s="254"/>
      <c r="FLU14" s="254"/>
      <c r="FLV14" s="254"/>
      <c r="FLW14" s="254"/>
      <c r="FLX14" s="254"/>
      <c r="FLY14" s="254"/>
      <c r="FLZ14" s="254"/>
      <c r="FMA14" s="254"/>
      <c r="FMB14" s="254"/>
      <c r="FMC14" s="254"/>
      <c r="FMD14" s="254"/>
      <c r="FME14" s="254"/>
      <c r="FMF14" s="254"/>
      <c r="FMG14" s="254"/>
      <c r="FMH14" s="254"/>
      <c r="FMI14" s="254"/>
      <c r="FMJ14" s="254"/>
      <c r="FMK14" s="254"/>
      <c r="FML14" s="254"/>
      <c r="FMM14" s="254"/>
      <c r="FMN14" s="254"/>
      <c r="FMO14" s="254"/>
      <c r="FMP14" s="254"/>
      <c r="FMQ14" s="254"/>
      <c r="FMR14" s="254"/>
      <c r="FMS14" s="254"/>
      <c r="FMT14" s="254"/>
      <c r="FMU14" s="254"/>
      <c r="FMV14" s="254"/>
      <c r="FMW14" s="254"/>
      <c r="FMX14" s="254"/>
      <c r="FMY14" s="254"/>
      <c r="FMZ14" s="254"/>
      <c r="FNA14" s="254"/>
      <c r="FNB14" s="254"/>
      <c r="FNC14" s="254"/>
      <c r="FND14" s="254"/>
      <c r="FNE14" s="254"/>
      <c r="FNF14" s="254"/>
      <c r="FNG14" s="254"/>
      <c r="FNH14" s="254"/>
      <c r="FNI14" s="254"/>
      <c r="FNJ14" s="254"/>
      <c r="FNK14" s="254"/>
      <c r="FNL14" s="254"/>
      <c r="FNM14" s="254"/>
      <c r="FNN14" s="254"/>
      <c r="FNO14" s="254"/>
      <c r="FNP14" s="254"/>
      <c r="FNQ14" s="254"/>
      <c r="FNR14" s="254"/>
      <c r="FNS14" s="254"/>
      <c r="FNT14" s="254"/>
      <c r="FNU14" s="254"/>
      <c r="FNV14" s="254"/>
      <c r="FNW14" s="254"/>
      <c r="FNX14" s="254"/>
      <c r="FNY14" s="254"/>
      <c r="FNZ14" s="254"/>
      <c r="FOA14" s="254"/>
      <c r="FOB14" s="254"/>
      <c r="FOC14" s="254"/>
      <c r="FOD14" s="254"/>
      <c r="FOE14" s="254"/>
      <c r="FOF14" s="254"/>
      <c r="FOG14" s="254"/>
      <c r="FOH14" s="254"/>
      <c r="FOI14" s="254"/>
      <c r="FOJ14" s="254"/>
      <c r="FOK14" s="254"/>
      <c r="FOL14" s="254"/>
      <c r="FOM14" s="254"/>
      <c r="FON14" s="254"/>
      <c r="FOO14" s="254"/>
      <c r="FOP14" s="254"/>
      <c r="FOQ14" s="254"/>
      <c r="FOR14" s="254"/>
      <c r="FOS14" s="254"/>
      <c r="FOT14" s="254"/>
      <c r="FOU14" s="254"/>
      <c r="FOV14" s="254"/>
      <c r="FOW14" s="254"/>
      <c r="FOX14" s="254"/>
      <c r="FOY14" s="254"/>
      <c r="FOZ14" s="254"/>
      <c r="FPA14" s="254"/>
      <c r="FPB14" s="254"/>
      <c r="FPC14" s="254"/>
      <c r="FPD14" s="254"/>
      <c r="FPE14" s="254"/>
      <c r="FPF14" s="254"/>
      <c r="FPG14" s="254"/>
      <c r="FPH14" s="254"/>
      <c r="FPI14" s="254"/>
      <c r="FPJ14" s="254"/>
      <c r="FPK14" s="254"/>
      <c r="FPL14" s="254"/>
      <c r="FPM14" s="254"/>
      <c r="FPN14" s="254"/>
      <c r="FPO14" s="254"/>
      <c r="FPP14" s="254"/>
      <c r="FPQ14" s="254"/>
      <c r="FPR14" s="254"/>
      <c r="FPS14" s="254"/>
      <c r="FPT14" s="254"/>
      <c r="FPU14" s="254"/>
      <c r="FPV14" s="254"/>
      <c r="FPW14" s="254"/>
      <c r="FPX14" s="254"/>
      <c r="FPY14" s="254"/>
      <c r="FPZ14" s="254"/>
      <c r="FQA14" s="254"/>
      <c r="FQB14" s="254"/>
      <c r="FQC14" s="254"/>
      <c r="FQD14" s="254"/>
      <c r="FQE14" s="254"/>
      <c r="FQF14" s="254"/>
      <c r="FQG14" s="254"/>
      <c r="FQH14" s="254"/>
      <c r="FQI14" s="254"/>
      <c r="FQJ14" s="254"/>
      <c r="FQK14" s="254"/>
      <c r="FQL14" s="254"/>
      <c r="FQM14" s="254"/>
      <c r="FQN14" s="254"/>
      <c r="FQO14" s="254"/>
      <c r="FQP14" s="254"/>
      <c r="FQQ14" s="254"/>
      <c r="FQR14" s="254"/>
      <c r="FQS14" s="254"/>
      <c r="FQT14" s="254"/>
      <c r="FQU14" s="254"/>
      <c r="FQV14" s="254"/>
      <c r="FQW14" s="254"/>
      <c r="FQX14" s="254"/>
      <c r="FQY14" s="254"/>
      <c r="FQZ14" s="254"/>
      <c r="FRA14" s="254"/>
      <c r="FRB14" s="254"/>
      <c r="FRC14" s="254"/>
      <c r="FRD14" s="254"/>
      <c r="FRE14" s="254"/>
      <c r="FRF14" s="254"/>
      <c r="FRG14" s="254"/>
      <c r="FRH14" s="254"/>
      <c r="FRI14" s="254"/>
      <c r="FRJ14" s="254"/>
      <c r="FRK14" s="254"/>
      <c r="FRL14" s="254"/>
      <c r="FRM14" s="254"/>
      <c r="FRN14" s="254"/>
      <c r="FRO14" s="254"/>
      <c r="FRP14" s="254"/>
      <c r="FRQ14" s="254"/>
      <c r="FRR14" s="254"/>
      <c r="FRS14" s="254"/>
      <c r="FRT14" s="254"/>
      <c r="FRU14" s="254"/>
      <c r="FRV14" s="254"/>
      <c r="FRW14" s="254"/>
      <c r="FRX14" s="254"/>
      <c r="FRY14" s="254"/>
      <c r="FRZ14" s="254"/>
      <c r="FSA14" s="254"/>
      <c r="FSB14" s="254"/>
      <c r="FSC14" s="254"/>
      <c r="FSD14" s="254"/>
      <c r="FSE14" s="254"/>
      <c r="FSF14" s="254"/>
      <c r="FSG14" s="254"/>
      <c r="FSH14" s="254"/>
      <c r="FSI14" s="254"/>
      <c r="FSJ14" s="254"/>
      <c r="FSK14" s="254"/>
      <c r="FSL14" s="254"/>
      <c r="FSM14" s="254"/>
      <c r="FSN14" s="254"/>
      <c r="FSO14" s="254"/>
      <c r="FSP14" s="254"/>
      <c r="FSQ14" s="254"/>
      <c r="FSR14" s="254"/>
      <c r="FSS14" s="254"/>
      <c r="FST14" s="254"/>
      <c r="FSU14" s="254"/>
      <c r="FSV14" s="254"/>
      <c r="FSW14" s="254"/>
      <c r="FSX14" s="254"/>
      <c r="FSY14" s="254"/>
      <c r="FSZ14" s="254"/>
      <c r="FTA14" s="254"/>
      <c r="FTB14" s="254"/>
      <c r="FTC14" s="254"/>
      <c r="FTD14" s="254"/>
      <c r="FTE14" s="254"/>
      <c r="FTF14" s="254"/>
      <c r="FTG14" s="254"/>
      <c r="FTH14" s="254"/>
      <c r="FTI14" s="254"/>
      <c r="FTJ14" s="254"/>
      <c r="FTK14" s="254"/>
      <c r="FTL14" s="254"/>
      <c r="FTM14" s="254"/>
      <c r="FTN14" s="254"/>
      <c r="FTO14" s="254"/>
      <c r="FTP14" s="254"/>
      <c r="FTQ14" s="254"/>
      <c r="FTR14" s="254"/>
      <c r="FTS14" s="254"/>
      <c r="FTT14" s="254"/>
      <c r="FTU14" s="254"/>
      <c r="FTV14" s="254"/>
      <c r="FTW14" s="254"/>
      <c r="FTX14" s="254"/>
      <c r="FTY14" s="254"/>
      <c r="FTZ14" s="254"/>
      <c r="FUA14" s="254"/>
      <c r="FUB14" s="254"/>
      <c r="FUC14" s="254"/>
      <c r="FUD14" s="254"/>
      <c r="FUE14" s="254"/>
      <c r="FUF14" s="254"/>
      <c r="FUG14" s="254"/>
      <c r="FUH14" s="254"/>
      <c r="FUI14" s="254"/>
      <c r="FUJ14" s="254"/>
      <c r="FUK14" s="254"/>
      <c r="FUL14" s="254"/>
      <c r="FUM14" s="254"/>
      <c r="FUN14" s="254"/>
      <c r="FUO14" s="254"/>
      <c r="FUP14" s="254"/>
      <c r="FUQ14" s="254"/>
      <c r="FUR14" s="254"/>
      <c r="FUS14" s="254"/>
      <c r="FUT14" s="254"/>
      <c r="FUU14" s="254"/>
      <c r="FUV14" s="254"/>
      <c r="FUW14" s="254"/>
      <c r="FUX14" s="254"/>
      <c r="FUY14" s="254"/>
      <c r="FUZ14" s="254"/>
      <c r="FVA14" s="254"/>
      <c r="FVB14" s="254"/>
      <c r="FVC14" s="254"/>
      <c r="FVD14" s="254"/>
      <c r="FVE14" s="254"/>
      <c r="FVF14" s="254"/>
      <c r="FVG14" s="254"/>
      <c r="FVH14" s="254"/>
      <c r="FVI14" s="254"/>
      <c r="FVJ14" s="254"/>
      <c r="FVK14" s="254"/>
      <c r="FVL14" s="254"/>
      <c r="FVM14" s="254"/>
      <c r="FVN14" s="254"/>
      <c r="FVO14" s="254"/>
      <c r="FVP14" s="254"/>
      <c r="FVQ14" s="254"/>
      <c r="FVR14" s="254"/>
      <c r="FVS14" s="254"/>
      <c r="FVT14" s="254"/>
      <c r="FVU14" s="254"/>
      <c r="FVV14" s="254"/>
      <c r="FVW14" s="254"/>
      <c r="FVX14" s="254"/>
      <c r="FVY14" s="254"/>
      <c r="FVZ14" s="254"/>
      <c r="FWA14" s="254"/>
      <c r="FWB14" s="254"/>
      <c r="FWC14" s="254"/>
      <c r="FWD14" s="254"/>
      <c r="FWE14" s="254"/>
      <c r="FWF14" s="254"/>
      <c r="FWG14" s="254"/>
      <c r="FWH14" s="254"/>
      <c r="FWI14" s="254"/>
      <c r="FWJ14" s="254"/>
      <c r="FWK14" s="254"/>
      <c r="FWL14" s="254"/>
      <c r="FWM14" s="254"/>
      <c r="FWN14" s="254"/>
      <c r="FWO14" s="254"/>
      <c r="FWP14" s="254"/>
      <c r="FWQ14" s="254"/>
      <c r="FWR14" s="254"/>
      <c r="FWS14" s="254"/>
      <c r="FWT14" s="254"/>
      <c r="FWU14" s="254"/>
      <c r="FWV14" s="254"/>
      <c r="FWW14" s="254"/>
      <c r="FWX14" s="254"/>
      <c r="FWY14" s="254"/>
      <c r="FWZ14" s="254"/>
      <c r="FXA14" s="254"/>
      <c r="FXB14" s="254"/>
      <c r="FXC14" s="254"/>
      <c r="FXD14" s="254"/>
      <c r="FXE14" s="254"/>
      <c r="FXF14" s="254"/>
      <c r="FXG14" s="254"/>
      <c r="FXH14" s="254"/>
      <c r="FXI14" s="254"/>
      <c r="FXJ14" s="254"/>
      <c r="FXK14" s="254"/>
      <c r="FXL14" s="254"/>
      <c r="FXM14" s="254"/>
      <c r="FXN14" s="254"/>
      <c r="FXO14" s="254"/>
      <c r="FXP14" s="254"/>
      <c r="FXQ14" s="254"/>
      <c r="FXR14" s="254"/>
      <c r="FXS14" s="254"/>
      <c r="FXT14" s="254"/>
      <c r="FXU14" s="254"/>
      <c r="FXV14" s="254"/>
      <c r="FXW14" s="254"/>
      <c r="FXX14" s="254"/>
      <c r="FXY14" s="254"/>
      <c r="FXZ14" s="254"/>
      <c r="FYA14" s="254"/>
      <c r="FYB14" s="254"/>
      <c r="FYC14" s="254"/>
      <c r="FYD14" s="254"/>
      <c r="FYE14" s="254"/>
      <c r="FYF14" s="254"/>
      <c r="FYG14" s="254"/>
      <c r="FYH14" s="254"/>
      <c r="FYI14" s="254"/>
      <c r="FYJ14" s="254"/>
      <c r="FYK14" s="254"/>
      <c r="FYL14" s="254"/>
      <c r="FYM14" s="254"/>
      <c r="FYN14" s="254"/>
      <c r="FYO14" s="254"/>
      <c r="FYP14" s="254"/>
      <c r="FYQ14" s="254"/>
      <c r="FYR14" s="254"/>
      <c r="FYS14" s="254"/>
      <c r="FYT14" s="254"/>
      <c r="FYU14" s="254"/>
      <c r="FYV14" s="254"/>
      <c r="FYW14" s="254"/>
      <c r="FYX14" s="254"/>
      <c r="FYY14" s="254"/>
      <c r="FYZ14" s="254"/>
      <c r="FZA14" s="254"/>
      <c r="FZB14" s="254"/>
      <c r="FZC14" s="254"/>
      <c r="FZD14" s="254"/>
      <c r="FZE14" s="254"/>
      <c r="FZF14" s="254"/>
      <c r="FZG14" s="254"/>
      <c r="FZH14" s="254"/>
      <c r="FZI14" s="254"/>
      <c r="FZJ14" s="254"/>
      <c r="FZK14" s="254"/>
      <c r="FZL14" s="254"/>
      <c r="FZM14" s="254"/>
      <c r="FZN14" s="254"/>
      <c r="FZO14" s="254"/>
      <c r="FZP14" s="254"/>
      <c r="FZQ14" s="254"/>
      <c r="FZR14" s="254"/>
      <c r="FZS14" s="254"/>
      <c r="FZT14" s="254"/>
      <c r="FZU14" s="254"/>
      <c r="FZV14" s="254"/>
      <c r="FZW14" s="254"/>
      <c r="FZX14" s="254"/>
      <c r="FZY14" s="254"/>
      <c r="FZZ14" s="254"/>
      <c r="GAA14" s="254"/>
      <c r="GAB14" s="254"/>
      <c r="GAC14" s="254"/>
      <c r="GAD14" s="254"/>
      <c r="GAE14" s="254"/>
      <c r="GAF14" s="254"/>
      <c r="GAG14" s="254"/>
      <c r="GAH14" s="254"/>
      <c r="GAI14" s="254"/>
      <c r="GAJ14" s="254"/>
      <c r="GAK14" s="254"/>
      <c r="GAL14" s="254"/>
      <c r="GAM14" s="254"/>
      <c r="GAN14" s="254"/>
      <c r="GAO14" s="254"/>
      <c r="GAP14" s="254"/>
      <c r="GAQ14" s="254"/>
      <c r="GAR14" s="254"/>
      <c r="GAS14" s="254"/>
      <c r="GAT14" s="254"/>
      <c r="GAU14" s="254"/>
      <c r="GAV14" s="254"/>
      <c r="GAW14" s="254"/>
      <c r="GAX14" s="254"/>
      <c r="GAY14" s="254"/>
      <c r="GAZ14" s="254"/>
      <c r="GBA14" s="254"/>
      <c r="GBB14" s="254"/>
      <c r="GBC14" s="254"/>
      <c r="GBD14" s="254"/>
      <c r="GBE14" s="254"/>
      <c r="GBF14" s="254"/>
      <c r="GBG14" s="254"/>
      <c r="GBH14" s="254"/>
      <c r="GBI14" s="254"/>
      <c r="GBJ14" s="254"/>
      <c r="GBK14" s="254"/>
      <c r="GBL14" s="254"/>
      <c r="GBM14" s="254"/>
      <c r="GBN14" s="254"/>
      <c r="GBO14" s="254"/>
      <c r="GBP14" s="254"/>
      <c r="GBQ14" s="254"/>
      <c r="GBR14" s="254"/>
      <c r="GBS14" s="254"/>
      <c r="GBT14" s="254"/>
      <c r="GBU14" s="254"/>
      <c r="GBV14" s="254"/>
      <c r="GBW14" s="254"/>
      <c r="GBX14" s="254"/>
      <c r="GBY14" s="254"/>
      <c r="GBZ14" s="254"/>
      <c r="GCA14" s="254"/>
      <c r="GCB14" s="254"/>
      <c r="GCC14" s="254"/>
      <c r="GCD14" s="254"/>
      <c r="GCE14" s="254"/>
      <c r="GCF14" s="254"/>
      <c r="GCG14" s="254"/>
      <c r="GCH14" s="254"/>
      <c r="GCI14" s="254"/>
      <c r="GCJ14" s="254"/>
      <c r="GCK14" s="254"/>
      <c r="GCL14" s="254"/>
      <c r="GCM14" s="254"/>
      <c r="GCN14" s="254"/>
      <c r="GCO14" s="254"/>
      <c r="GCP14" s="254"/>
      <c r="GCQ14" s="254"/>
      <c r="GCR14" s="254"/>
      <c r="GCS14" s="254"/>
      <c r="GCT14" s="254"/>
      <c r="GCU14" s="254"/>
      <c r="GCV14" s="254"/>
      <c r="GCW14" s="254"/>
      <c r="GCX14" s="254"/>
      <c r="GCY14" s="254"/>
      <c r="GCZ14" s="254"/>
      <c r="GDA14" s="254"/>
      <c r="GDB14" s="254"/>
      <c r="GDC14" s="254"/>
      <c r="GDD14" s="254"/>
      <c r="GDE14" s="254"/>
      <c r="GDF14" s="254"/>
      <c r="GDG14" s="254"/>
      <c r="GDH14" s="254"/>
      <c r="GDI14" s="254"/>
      <c r="GDJ14" s="254"/>
      <c r="GDK14" s="254"/>
      <c r="GDL14" s="254"/>
      <c r="GDM14" s="254"/>
      <c r="GDN14" s="254"/>
      <c r="GDO14" s="254"/>
      <c r="GDP14" s="254"/>
      <c r="GDQ14" s="254"/>
      <c r="GDR14" s="254"/>
      <c r="GDS14" s="254"/>
      <c r="GDT14" s="254"/>
      <c r="GDU14" s="254"/>
      <c r="GDV14" s="254"/>
      <c r="GDW14" s="254"/>
      <c r="GDX14" s="254"/>
      <c r="GDY14" s="254"/>
      <c r="GDZ14" s="254"/>
      <c r="GEA14" s="254"/>
      <c r="GEB14" s="254"/>
      <c r="GEC14" s="254"/>
      <c r="GED14" s="254"/>
      <c r="GEE14" s="254"/>
      <c r="GEF14" s="254"/>
      <c r="GEG14" s="254"/>
      <c r="GEH14" s="254"/>
      <c r="GEI14" s="254"/>
      <c r="GEJ14" s="254"/>
      <c r="GEK14" s="254"/>
      <c r="GEL14" s="254"/>
      <c r="GEM14" s="254"/>
      <c r="GEN14" s="254"/>
      <c r="GEO14" s="254"/>
      <c r="GEP14" s="254"/>
      <c r="GEQ14" s="254"/>
      <c r="GER14" s="254"/>
      <c r="GES14" s="254"/>
      <c r="GET14" s="254"/>
      <c r="GEU14" s="254"/>
      <c r="GEV14" s="254"/>
      <c r="GEW14" s="254"/>
      <c r="GEX14" s="254"/>
      <c r="GEY14" s="254"/>
      <c r="GEZ14" s="254"/>
      <c r="GFA14" s="254"/>
      <c r="GFB14" s="254"/>
      <c r="GFC14" s="254"/>
      <c r="GFD14" s="254"/>
      <c r="GFE14" s="254"/>
      <c r="GFF14" s="254"/>
      <c r="GFG14" s="254"/>
      <c r="GFH14" s="254"/>
      <c r="GFI14" s="254"/>
      <c r="GFJ14" s="254"/>
      <c r="GFK14" s="254"/>
      <c r="GFL14" s="254"/>
      <c r="GFM14" s="254"/>
      <c r="GFN14" s="254"/>
      <c r="GFO14" s="254"/>
      <c r="GFP14" s="254"/>
      <c r="GFQ14" s="254"/>
      <c r="GFR14" s="254"/>
      <c r="GFS14" s="254"/>
      <c r="GFT14" s="254"/>
      <c r="GFU14" s="254"/>
      <c r="GFV14" s="254"/>
      <c r="GFW14" s="254"/>
      <c r="GFX14" s="254"/>
      <c r="GFY14" s="254"/>
      <c r="GFZ14" s="254"/>
      <c r="GGA14" s="254"/>
      <c r="GGB14" s="254"/>
      <c r="GGC14" s="254"/>
      <c r="GGD14" s="254"/>
      <c r="GGE14" s="254"/>
      <c r="GGF14" s="254"/>
      <c r="GGG14" s="254"/>
      <c r="GGH14" s="254"/>
      <c r="GGI14" s="254"/>
      <c r="GGJ14" s="254"/>
      <c r="GGK14" s="254"/>
      <c r="GGL14" s="254"/>
      <c r="GGM14" s="254"/>
      <c r="GGN14" s="254"/>
      <c r="GGO14" s="254"/>
      <c r="GGP14" s="254"/>
      <c r="GGQ14" s="254"/>
      <c r="GGR14" s="254"/>
      <c r="GGS14" s="254"/>
      <c r="GGT14" s="254"/>
      <c r="GGU14" s="254"/>
      <c r="GGV14" s="254"/>
      <c r="GGW14" s="254"/>
      <c r="GGX14" s="254"/>
      <c r="GGY14" s="254"/>
      <c r="GGZ14" s="254"/>
      <c r="GHA14" s="254"/>
      <c r="GHB14" s="254"/>
      <c r="GHC14" s="254"/>
      <c r="GHD14" s="254"/>
      <c r="GHE14" s="254"/>
      <c r="GHF14" s="254"/>
      <c r="GHG14" s="254"/>
      <c r="GHH14" s="254"/>
      <c r="GHI14" s="254"/>
      <c r="GHJ14" s="254"/>
      <c r="GHK14" s="254"/>
      <c r="GHL14" s="254"/>
      <c r="GHM14" s="254"/>
      <c r="GHN14" s="254"/>
      <c r="GHO14" s="254"/>
      <c r="GHP14" s="254"/>
      <c r="GHQ14" s="254"/>
      <c r="GHR14" s="254"/>
      <c r="GHS14" s="254"/>
      <c r="GHT14" s="254"/>
      <c r="GHU14" s="254"/>
      <c r="GHV14" s="254"/>
      <c r="GHW14" s="254"/>
      <c r="GHX14" s="254"/>
      <c r="GHY14" s="254"/>
      <c r="GHZ14" s="254"/>
      <c r="GIA14" s="254"/>
      <c r="GIB14" s="254"/>
      <c r="GIC14" s="254"/>
      <c r="GID14" s="254"/>
      <c r="GIE14" s="254"/>
      <c r="GIF14" s="254"/>
      <c r="GIG14" s="254"/>
      <c r="GIH14" s="254"/>
      <c r="GII14" s="254"/>
      <c r="GIJ14" s="254"/>
      <c r="GIK14" s="254"/>
      <c r="GIL14" s="254"/>
      <c r="GIM14" s="254"/>
      <c r="GIN14" s="254"/>
      <c r="GIO14" s="254"/>
      <c r="GIP14" s="254"/>
      <c r="GIQ14" s="254"/>
      <c r="GIR14" s="254"/>
      <c r="GIS14" s="254"/>
      <c r="GIT14" s="254"/>
      <c r="GIU14" s="254"/>
      <c r="GIV14" s="254"/>
      <c r="GIW14" s="254"/>
      <c r="GIX14" s="254"/>
      <c r="GIY14" s="254"/>
      <c r="GIZ14" s="254"/>
      <c r="GJA14" s="254"/>
      <c r="GJB14" s="254"/>
      <c r="GJC14" s="254"/>
      <c r="GJD14" s="254"/>
      <c r="GJE14" s="254"/>
      <c r="GJF14" s="254"/>
      <c r="GJG14" s="254"/>
      <c r="GJH14" s="254"/>
      <c r="GJI14" s="254"/>
      <c r="GJJ14" s="254"/>
      <c r="GJK14" s="254"/>
      <c r="GJL14" s="254"/>
      <c r="GJM14" s="254"/>
      <c r="GJN14" s="254"/>
      <c r="GJO14" s="254"/>
      <c r="GJP14" s="254"/>
      <c r="GJQ14" s="254"/>
      <c r="GJR14" s="254"/>
      <c r="GJS14" s="254"/>
      <c r="GJT14" s="254"/>
      <c r="GJU14" s="254"/>
      <c r="GJV14" s="254"/>
      <c r="GJW14" s="254"/>
      <c r="GJX14" s="254"/>
      <c r="GJY14" s="254"/>
      <c r="GJZ14" s="254"/>
      <c r="GKA14" s="254"/>
      <c r="GKB14" s="254"/>
      <c r="GKC14" s="254"/>
      <c r="GKD14" s="254"/>
      <c r="GKE14" s="254"/>
      <c r="GKF14" s="254"/>
      <c r="GKG14" s="254"/>
      <c r="GKH14" s="254"/>
      <c r="GKI14" s="254"/>
      <c r="GKJ14" s="254"/>
      <c r="GKK14" s="254"/>
      <c r="GKL14" s="254"/>
      <c r="GKM14" s="254"/>
      <c r="GKN14" s="254"/>
      <c r="GKO14" s="254"/>
      <c r="GKP14" s="254"/>
      <c r="GKQ14" s="254"/>
      <c r="GKR14" s="254"/>
      <c r="GKS14" s="254"/>
      <c r="GKT14" s="254"/>
      <c r="GKU14" s="254"/>
      <c r="GKV14" s="254"/>
      <c r="GKW14" s="254"/>
      <c r="GKX14" s="254"/>
      <c r="GKY14" s="254"/>
      <c r="GKZ14" s="254"/>
      <c r="GLA14" s="254"/>
      <c r="GLB14" s="254"/>
      <c r="GLC14" s="254"/>
      <c r="GLD14" s="254"/>
      <c r="GLE14" s="254"/>
      <c r="GLF14" s="254"/>
      <c r="GLG14" s="254"/>
      <c r="GLH14" s="254"/>
      <c r="GLI14" s="254"/>
      <c r="GLJ14" s="254"/>
      <c r="GLK14" s="254"/>
      <c r="GLL14" s="254"/>
      <c r="GLM14" s="254"/>
      <c r="GLN14" s="254"/>
      <c r="GLO14" s="254"/>
      <c r="GLP14" s="254"/>
      <c r="GLQ14" s="254"/>
      <c r="GLR14" s="254"/>
      <c r="GLS14" s="254"/>
      <c r="GLT14" s="254"/>
      <c r="GLU14" s="254"/>
      <c r="GLV14" s="254"/>
      <c r="GLW14" s="254"/>
      <c r="GLX14" s="254"/>
      <c r="GLY14" s="254"/>
      <c r="GLZ14" s="254"/>
      <c r="GMA14" s="254"/>
      <c r="GMB14" s="254"/>
      <c r="GMC14" s="254"/>
      <c r="GMD14" s="254"/>
      <c r="GME14" s="254"/>
      <c r="GMF14" s="254"/>
      <c r="GMG14" s="254"/>
      <c r="GMH14" s="254"/>
      <c r="GMI14" s="254"/>
      <c r="GMJ14" s="254"/>
      <c r="GMK14" s="254"/>
      <c r="GML14" s="254"/>
      <c r="GMM14" s="254"/>
      <c r="GMN14" s="254"/>
      <c r="GMO14" s="254"/>
      <c r="GMP14" s="254"/>
      <c r="GMQ14" s="254"/>
      <c r="GMR14" s="254"/>
      <c r="GMS14" s="254"/>
      <c r="GMT14" s="254"/>
      <c r="GMU14" s="254"/>
      <c r="GMV14" s="254"/>
      <c r="GMW14" s="254"/>
      <c r="GMX14" s="254"/>
      <c r="GMY14" s="254"/>
      <c r="GMZ14" s="254"/>
      <c r="GNA14" s="254"/>
      <c r="GNB14" s="254"/>
      <c r="GNC14" s="254"/>
      <c r="GND14" s="254"/>
      <c r="GNE14" s="254"/>
      <c r="GNF14" s="254"/>
      <c r="GNG14" s="254"/>
      <c r="GNH14" s="254"/>
      <c r="GNI14" s="254"/>
      <c r="GNJ14" s="254"/>
      <c r="GNK14" s="254"/>
      <c r="GNL14" s="254"/>
      <c r="GNM14" s="254"/>
      <c r="GNN14" s="254"/>
      <c r="GNO14" s="254"/>
      <c r="GNP14" s="254"/>
      <c r="GNQ14" s="254"/>
      <c r="GNR14" s="254"/>
      <c r="GNS14" s="254"/>
      <c r="GNT14" s="254"/>
      <c r="GNU14" s="254"/>
      <c r="GNV14" s="254"/>
      <c r="GNW14" s="254"/>
      <c r="GNX14" s="254"/>
      <c r="GNY14" s="254"/>
      <c r="GNZ14" s="254"/>
      <c r="GOA14" s="254"/>
      <c r="GOB14" s="254"/>
      <c r="GOC14" s="254"/>
      <c r="GOD14" s="254"/>
      <c r="GOE14" s="254"/>
      <c r="GOF14" s="254"/>
      <c r="GOG14" s="254"/>
      <c r="GOH14" s="254"/>
      <c r="GOI14" s="254"/>
      <c r="GOJ14" s="254"/>
      <c r="GOK14" s="254"/>
      <c r="GOL14" s="254"/>
      <c r="GOM14" s="254"/>
      <c r="GON14" s="254"/>
      <c r="GOO14" s="254"/>
      <c r="GOP14" s="254"/>
      <c r="GOQ14" s="254"/>
      <c r="GOR14" s="254"/>
      <c r="GOS14" s="254"/>
      <c r="GOT14" s="254"/>
      <c r="GOU14" s="254"/>
      <c r="GOV14" s="254"/>
      <c r="GOW14" s="254"/>
      <c r="GOX14" s="254"/>
      <c r="GOY14" s="254"/>
      <c r="GOZ14" s="254"/>
      <c r="GPA14" s="254"/>
      <c r="GPB14" s="254"/>
      <c r="GPC14" s="254"/>
      <c r="GPD14" s="254"/>
      <c r="GPE14" s="254"/>
      <c r="GPF14" s="254"/>
      <c r="GPG14" s="254"/>
      <c r="GPH14" s="254"/>
      <c r="GPI14" s="254"/>
      <c r="GPJ14" s="254"/>
      <c r="GPK14" s="254"/>
      <c r="GPL14" s="254"/>
      <c r="GPM14" s="254"/>
      <c r="GPN14" s="254"/>
      <c r="GPO14" s="254"/>
      <c r="GPP14" s="254"/>
      <c r="GPQ14" s="254"/>
      <c r="GPR14" s="254"/>
      <c r="GPS14" s="254"/>
      <c r="GPT14" s="254"/>
      <c r="GPU14" s="254"/>
      <c r="GPV14" s="254"/>
      <c r="GPW14" s="254"/>
      <c r="GPX14" s="254"/>
      <c r="GPY14" s="254"/>
      <c r="GPZ14" s="254"/>
      <c r="GQA14" s="254"/>
      <c r="GQB14" s="254"/>
      <c r="GQC14" s="254"/>
      <c r="GQD14" s="254"/>
      <c r="GQE14" s="254"/>
      <c r="GQF14" s="254"/>
      <c r="GQG14" s="254"/>
      <c r="GQH14" s="254"/>
      <c r="GQI14" s="254"/>
      <c r="GQJ14" s="254"/>
      <c r="GQK14" s="254"/>
      <c r="GQL14" s="254"/>
      <c r="GQM14" s="254"/>
      <c r="GQN14" s="254"/>
      <c r="GQO14" s="254"/>
      <c r="GQP14" s="254"/>
      <c r="GQQ14" s="254"/>
      <c r="GQR14" s="254"/>
      <c r="GQS14" s="254"/>
      <c r="GQT14" s="254"/>
      <c r="GQU14" s="254"/>
      <c r="GQV14" s="254"/>
      <c r="GQW14" s="254"/>
      <c r="GQX14" s="254"/>
      <c r="GQY14" s="254"/>
      <c r="GQZ14" s="254"/>
      <c r="GRA14" s="254"/>
      <c r="GRB14" s="254"/>
      <c r="GRC14" s="254"/>
      <c r="GRD14" s="254"/>
      <c r="GRE14" s="254"/>
      <c r="GRF14" s="254"/>
      <c r="GRG14" s="254"/>
      <c r="GRH14" s="254"/>
      <c r="GRI14" s="254"/>
      <c r="GRJ14" s="254"/>
      <c r="GRK14" s="254"/>
      <c r="GRL14" s="254"/>
      <c r="GRM14" s="254"/>
      <c r="GRN14" s="254"/>
      <c r="GRO14" s="254"/>
      <c r="GRP14" s="254"/>
      <c r="GRQ14" s="254"/>
      <c r="GRR14" s="254"/>
      <c r="GRS14" s="254"/>
      <c r="GRT14" s="254"/>
      <c r="GRU14" s="254"/>
      <c r="GRV14" s="254"/>
      <c r="GRW14" s="254"/>
      <c r="GRX14" s="254"/>
      <c r="GRY14" s="254"/>
      <c r="GRZ14" s="254"/>
      <c r="GSA14" s="254"/>
      <c r="GSB14" s="254"/>
      <c r="GSC14" s="254"/>
      <c r="GSD14" s="254"/>
      <c r="GSE14" s="254"/>
      <c r="GSF14" s="254"/>
      <c r="GSG14" s="254"/>
      <c r="GSH14" s="254"/>
      <c r="GSI14" s="254"/>
      <c r="GSJ14" s="254"/>
      <c r="GSK14" s="254"/>
      <c r="GSL14" s="254"/>
      <c r="GSM14" s="254"/>
      <c r="GSN14" s="254"/>
      <c r="GSO14" s="254"/>
      <c r="GSP14" s="254"/>
      <c r="GSQ14" s="254"/>
      <c r="GSR14" s="254"/>
      <c r="GSS14" s="254"/>
      <c r="GST14" s="254"/>
      <c r="GSU14" s="254"/>
      <c r="GSV14" s="254"/>
      <c r="GSW14" s="254"/>
      <c r="GSX14" s="254"/>
      <c r="GSY14" s="254"/>
      <c r="GSZ14" s="254"/>
      <c r="GTA14" s="254"/>
      <c r="GTB14" s="254"/>
      <c r="GTC14" s="254"/>
      <c r="GTD14" s="254"/>
      <c r="GTE14" s="254"/>
      <c r="GTF14" s="254"/>
      <c r="GTG14" s="254"/>
      <c r="GTH14" s="254"/>
      <c r="GTI14" s="254"/>
      <c r="GTJ14" s="254"/>
      <c r="GTK14" s="254"/>
      <c r="GTL14" s="254"/>
      <c r="GTM14" s="254"/>
      <c r="GTN14" s="254"/>
      <c r="GTO14" s="254"/>
      <c r="GTP14" s="254"/>
      <c r="GTQ14" s="254"/>
      <c r="GTR14" s="254"/>
      <c r="GTS14" s="254"/>
      <c r="GTT14" s="254"/>
      <c r="GTU14" s="254"/>
      <c r="GTV14" s="254"/>
      <c r="GTW14" s="254"/>
      <c r="GTX14" s="254"/>
      <c r="GTY14" s="254"/>
      <c r="GTZ14" s="254"/>
      <c r="GUA14" s="254"/>
      <c r="GUB14" s="254"/>
      <c r="GUC14" s="254"/>
      <c r="GUD14" s="254"/>
      <c r="GUE14" s="254"/>
      <c r="GUF14" s="254"/>
      <c r="GUG14" s="254"/>
      <c r="GUH14" s="254"/>
      <c r="GUI14" s="254"/>
      <c r="GUJ14" s="254"/>
      <c r="GUK14" s="254"/>
      <c r="GUL14" s="254"/>
      <c r="GUM14" s="254"/>
      <c r="GUN14" s="254"/>
      <c r="GUO14" s="254"/>
      <c r="GUP14" s="254"/>
      <c r="GUQ14" s="254"/>
      <c r="GUR14" s="254"/>
      <c r="GUS14" s="254"/>
      <c r="GUT14" s="254"/>
      <c r="GUU14" s="254"/>
      <c r="GUV14" s="254"/>
      <c r="GUW14" s="254"/>
      <c r="GUX14" s="254"/>
      <c r="GUY14" s="254"/>
      <c r="GUZ14" s="254"/>
      <c r="GVA14" s="254"/>
      <c r="GVB14" s="254"/>
      <c r="GVC14" s="254"/>
      <c r="GVD14" s="254"/>
      <c r="GVE14" s="254"/>
      <c r="GVF14" s="254"/>
      <c r="GVG14" s="254"/>
      <c r="GVH14" s="254"/>
      <c r="GVI14" s="254"/>
      <c r="GVJ14" s="254"/>
      <c r="GVK14" s="254"/>
      <c r="GVL14" s="254"/>
      <c r="GVM14" s="254"/>
      <c r="GVN14" s="254"/>
      <c r="GVO14" s="254"/>
      <c r="GVP14" s="254"/>
      <c r="GVQ14" s="254"/>
      <c r="GVR14" s="254"/>
      <c r="GVS14" s="254"/>
      <c r="GVT14" s="254"/>
      <c r="GVU14" s="254"/>
      <c r="GVV14" s="254"/>
      <c r="GVW14" s="254"/>
      <c r="GVX14" s="254"/>
      <c r="GVY14" s="254"/>
      <c r="GVZ14" s="254"/>
      <c r="GWA14" s="254"/>
      <c r="GWB14" s="254"/>
      <c r="GWC14" s="254"/>
      <c r="GWD14" s="254"/>
      <c r="GWE14" s="254"/>
      <c r="GWF14" s="254"/>
      <c r="GWG14" s="254"/>
      <c r="GWH14" s="254"/>
      <c r="GWI14" s="254"/>
      <c r="GWJ14" s="254"/>
      <c r="GWK14" s="254"/>
      <c r="GWL14" s="254"/>
      <c r="GWM14" s="254"/>
      <c r="GWN14" s="254"/>
      <c r="GWO14" s="254"/>
      <c r="GWP14" s="254"/>
      <c r="GWQ14" s="254"/>
      <c r="GWR14" s="254"/>
      <c r="GWS14" s="254"/>
      <c r="GWT14" s="254"/>
      <c r="GWU14" s="254"/>
      <c r="GWV14" s="254"/>
      <c r="GWW14" s="254"/>
      <c r="GWX14" s="254"/>
      <c r="GWY14" s="254"/>
      <c r="GWZ14" s="254"/>
      <c r="GXA14" s="254"/>
      <c r="GXB14" s="254"/>
      <c r="GXC14" s="254"/>
      <c r="GXD14" s="254"/>
      <c r="GXE14" s="254"/>
      <c r="GXF14" s="254"/>
      <c r="GXG14" s="254"/>
      <c r="GXH14" s="254"/>
      <c r="GXI14" s="254"/>
      <c r="GXJ14" s="254"/>
      <c r="GXK14" s="254"/>
      <c r="GXL14" s="254"/>
      <c r="GXM14" s="254"/>
      <c r="GXN14" s="254"/>
      <c r="GXO14" s="254"/>
      <c r="GXP14" s="254"/>
      <c r="GXQ14" s="254"/>
      <c r="GXR14" s="254"/>
      <c r="GXS14" s="254"/>
      <c r="GXT14" s="254"/>
      <c r="GXU14" s="254"/>
      <c r="GXV14" s="254"/>
      <c r="GXW14" s="254"/>
      <c r="GXX14" s="254"/>
      <c r="GXY14" s="254"/>
      <c r="GXZ14" s="254"/>
      <c r="GYA14" s="254"/>
      <c r="GYB14" s="254"/>
      <c r="GYC14" s="254"/>
      <c r="GYD14" s="254"/>
      <c r="GYE14" s="254"/>
      <c r="GYF14" s="254"/>
      <c r="GYG14" s="254"/>
      <c r="GYH14" s="254"/>
      <c r="GYI14" s="254"/>
      <c r="GYJ14" s="254"/>
      <c r="GYK14" s="254"/>
      <c r="GYL14" s="254"/>
      <c r="GYM14" s="254"/>
      <c r="GYN14" s="254"/>
      <c r="GYO14" s="254"/>
      <c r="GYP14" s="254"/>
      <c r="GYQ14" s="254"/>
      <c r="GYR14" s="254"/>
      <c r="GYS14" s="254"/>
      <c r="GYT14" s="254"/>
      <c r="GYU14" s="254"/>
      <c r="GYV14" s="254"/>
      <c r="GYW14" s="254"/>
      <c r="GYX14" s="254"/>
      <c r="GYY14" s="254"/>
      <c r="GYZ14" s="254"/>
      <c r="GZA14" s="254"/>
      <c r="GZB14" s="254"/>
      <c r="GZC14" s="254"/>
      <c r="GZD14" s="254"/>
      <c r="GZE14" s="254"/>
      <c r="GZF14" s="254"/>
      <c r="GZG14" s="254"/>
      <c r="GZH14" s="254"/>
      <c r="GZI14" s="254"/>
      <c r="GZJ14" s="254"/>
      <c r="GZK14" s="254"/>
      <c r="GZL14" s="254"/>
      <c r="GZM14" s="254"/>
      <c r="GZN14" s="254"/>
      <c r="GZO14" s="254"/>
      <c r="GZP14" s="254"/>
      <c r="GZQ14" s="254"/>
      <c r="GZR14" s="254"/>
      <c r="GZS14" s="254"/>
      <c r="GZT14" s="254"/>
      <c r="GZU14" s="254"/>
      <c r="GZV14" s="254"/>
      <c r="GZW14" s="254"/>
      <c r="GZX14" s="254"/>
      <c r="GZY14" s="254"/>
      <c r="GZZ14" s="254"/>
      <c r="HAA14" s="254"/>
      <c r="HAB14" s="254"/>
      <c r="HAC14" s="254"/>
      <c r="HAD14" s="254"/>
      <c r="HAE14" s="254"/>
      <c r="HAF14" s="254"/>
      <c r="HAG14" s="254"/>
      <c r="HAH14" s="254"/>
      <c r="HAI14" s="254"/>
      <c r="HAJ14" s="254"/>
      <c r="HAK14" s="254"/>
      <c r="HAL14" s="254"/>
      <c r="HAM14" s="254"/>
      <c r="HAN14" s="254"/>
      <c r="HAO14" s="254"/>
      <c r="HAP14" s="254"/>
      <c r="HAQ14" s="254"/>
      <c r="HAR14" s="254"/>
      <c r="HAS14" s="254"/>
      <c r="HAT14" s="254"/>
      <c r="HAU14" s="254"/>
      <c r="HAV14" s="254"/>
      <c r="HAW14" s="254"/>
      <c r="HAX14" s="254"/>
      <c r="HAY14" s="254"/>
      <c r="HAZ14" s="254"/>
      <c r="HBA14" s="254"/>
      <c r="HBB14" s="254"/>
      <c r="HBC14" s="254"/>
      <c r="HBD14" s="254"/>
      <c r="HBE14" s="254"/>
      <c r="HBF14" s="254"/>
      <c r="HBG14" s="254"/>
      <c r="HBH14" s="254"/>
      <c r="HBI14" s="254"/>
      <c r="HBJ14" s="254"/>
      <c r="HBK14" s="254"/>
      <c r="HBL14" s="254"/>
      <c r="HBM14" s="254"/>
      <c r="HBN14" s="254"/>
      <c r="HBO14" s="254"/>
      <c r="HBP14" s="254"/>
      <c r="HBQ14" s="254"/>
      <c r="HBR14" s="254"/>
      <c r="HBS14" s="254"/>
      <c r="HBT14" s="254"/>
      <c r="HBU14" s="254"/>
      <c r="HBV14" s="254"/>
      <c r="HBW14" s="254"/>
      <c r="HBX14" s="254"/>
      <c r="HBY14" s="254"/>
      <c r="HBZ14" s="254"/>
      <c r="HCA14" s="254"/>
      <c r="HCB14" s="254"/>
      <c r="HCC14" s="254"/>
      <c r="HCD14" s="254"/>
      <c r="HCE14" s="254"/>
      <c r="HCF14" s="254"/>
      <c r="HCG14" s="254"/>
      <c r="HCH14" s="254"/>
      <c r="HCI14" s="254"/>
      <c r="HCJ14" s="254"/>
      <c r="HCK14" s="254"/>
      <c r="HCL14" s="254"/>
      <c r="HCM14" s="254"/>
      <c r="HCN14" s="254"/>
      <c r="HCO14" s="254"/>
      <c r="HCP14" s="254"/>
      <c r="HCQ14" s="254"/>
      <c r="HCR14" s="254"/>
      <c r="HCS14" s="254"/>
      <c r="HCT14" s="254"/>
      <c r="HCU14" s="254"/>
      <c r="HCV14" s="254"/>
      <c r="HCW14" s="254"/>
      <c r="HCX14" s="254"/>
      <c r="HCY14" s="254"/>
      <c r="HCZ14" s="254"/>
      <c r="HDA14" s="254"/>
      <c r="HDB14" s="254"/>
      <c r="HDC14" s="254"/>
      <c r="HDD14" s="254"/>
      <c r="HDE14" s="254"/>
      <c r="HDF14" s="254"/>
      <c r="HDG14" s="254"/>
      <c r="HDH14" s="254"/>
      <c r="HDI14" s="254"/>
      <c r="HDJ14" s="254"/>
      <c r="HDK14" s="254"/>
      <c r="HDL14" s="254"/>
      <c r="HDM14" s="254"/>
      <c r="HDN14" s="254"/>
      <c r="HDO14" s="254"/>
      <c r="HDP14" s="254"/>
      <c r="HDQ14" s="254"/>
      <c r="HDR14" s="254"/>
      <c r="HDS14" s="254"/>
      <c r="HDT14" s="254"/>
      <c r="HDU14" s="254"/>
      <c r="HDV14" s="254"/>
      <c r="HDW14" s="254"/>
      <c r="HDX14" s="254"/>
      <c r="HDY14" s="254"/>
      <c r="HDZ14" s="254"/>
      <c r="HEA14" s="254"/>
      <c r="HEB14" s="254"/>
      <c r="HEC14" s="254"/>
      <c r="HED14" s="254"/>
      <c r="HEE14" s="254"/>
      <c r="HEF14" s="254"/>
      <c r="HEG14" s="254"/>
      <c r="HEH14" s="254"/>
      <c r="HEI14" s="254"/>
      <c r="HEJ14" s="254"/>
      <c r="HEK14" s="254"/>
      <c r="HEL14" s="254"/>
      <c r="HEM14" s="254"/>
      <c r="HEN14" s="254"/>
      <c r="HEO14" s="254"/>
      <c r="HEP14" s="254"/>
      <c r="HEQ14" s="254"/>
      <c r="HER14" s="254"/>
      <c r="HES14" s="254"/>
      <c r="HET14" s="254"/>
      <c r="HEU14" s="254"/>
      <c r="HEV14" s="254"/>
      <c r="HEW14" s="254"/>
      <c r="HEX14" s="254"/>
      <c r="HEY14" s="254"/>
      <c r="HEZ14" s="254"/>
      <c r="HFA14" s="254"/>
      <c r="HFB14" s="254"/>
      <c r="HFC14" s="254"/>
      <c r="HFD14" s="254"/>
      <c r="HFE14" s="254"/>
      <c r="HFF14" s="254"/>
      <c r="HFG14" s="254"/>
      <c r="HFH14" s="254"/>
      <c r="HFI14" s="254"/>
      <c r="HFJ14" s="254"/>
      <c r="HFK14" s="254"/>
      <c r="HFL14" s="254"/>
      <c r="HFM14" s="254"/>
      <c r="HFN14" s="254"/>
      <c r="HFO14" s="254"/>
      <c r="HFP14" s="254"/>
      <c r="HFQ14" s="254"/>
      <c r="HFR14" s="254"/>
      <c r="HFS14" s="254"/>
      <c r="HFT14" s="254"/>
      <c r="HFU14" s="254"/>
      <c r="HFV14" s="254"/>
      <c r="HFW14" s="254"/>
      <c r="HFX14" s="254"/>
      <c r="HFY14" s="254"/>
      <c r="HFZ14" s="254"/>
      <c r="HGA14" s="254"/>
      <c r="HGB14" s="254"/>
      <c r="HGC14" s="254"/>
      <c r="HGD14" s="254"/>
      <c r="HGE14" s="254"/>
      <c r="HGF14" s="254"/>
      <c r="HGG14" s="254"/>
      <c r="HGH14" s="254"/>
      <c r="HGI14" s="254"/>
      <c r="HGJ14" s="254"/>
      <c r="HGK14" s="254"/>
      <c r="HGL14" s="254"/>
      <c r="HGM14" s="254"/>
      <c r="HGN14" s="254"/>
      <c r="HGO14" s="254"/>
      <c r="HGP14" s="254"/>
      <c r="HGQ14" s="254"/>
      <c r="HGR14" s="254"/>
      <c r="HGS14" s="254"/>
      <c r="HGT14" s="254"/>
      <c r="HGU14" s="254"/>
      <c r="HGV14" s="254"/>
      <c r="HGW14" s="254"/>
      <c r="HGX14" s="254"/>
      <c r="HGY14" s="254"/>
      <c r="HGZ14" s="254"/>
      <c r="HHA14" s="254"/>
      <c r="HHB14" s="254"/>
      <c r="HHC14" s="254"/>
      <c r="HHD14" s="254"/>
      <c r="HHE14" s="254"/>
      <c r="HHF14" s="254"/>
      <c r="HHG14" s="254"/>
      <c r="HHH14" s="254"/>
      <c r="HHI14" s="254"/>
      <c r="HHJ14" s="254"/>
      <c r="HHK14" s="254"/>
      <c r="HHL14" s="254"/>
      <c r="HHM14" s="254"/>
      <c r="HHN14" s="254"/>
      <c r="HHO14" s="254"/>
      <c r="HHP14" s="254"/>
      <c r="HHQ14" s="254"/>
      <c r="HHR14" s="254"/>
      <c r="HHS14" s="254"/>
      <c r="HHT14" s="254"/>
      <c r="HHU14" s="254"/>
      <c r="HHV14" s="254"/>
      <c r="HHW14" s="254"/>
      <c r="HHX14" s="254"/>
      <c r="HHY14" s="254"/>
      <c r="HHZ14" s="254"/>
      <c r="HIA14" s="254"/>
      <c r="HIB14" s="254"/>
      <c r="HIC14" s="254"/>
      <c r="HID14" s="254"/>
      <c r="HIE14" s="254"/>
      <c r="HIF14" s="254"/>
      <c r="HIG14" s="254"/>
      <c r="HIH14" s="254"/>
      <c r="HII14" s="254"/>
      <c r="HIJ14" s="254"/>
      <c r="HIK14" s="254"/>
      <c r="HIL14" s="254"/>
      <c r="HIM14" s="254"/>
      <c r="HIN14" s="254"/>
      <c r="HIO14" s="254"/>
      <c r="HIP14" s="254"/>
      <c r="HIQ14" s="254"/>
      <c r="HIR14" s="254"/>
      <c r="HIS14" s="254"/>
      <c r="HIT14" s="254"/>
      <c r="HIU14" s="254"/>
      <c r="HIV14" s="254"/>
      <c r="HIW14" s="254"/>
      <c r="HIX14" s="254"/>
      <c r="HIY14" s="254"/>
      <c r="HIZ14" s="254"/>
      <c r="HJA14" s="254"/>
      <c r="HJB14" s="254"/>
      <c r="HJC14" s="254"/>
      <c r="HJD14" s="254"/>
      <c r="HJE14" s="254"/>
      <c r="HJF14" s="254"/>
      <c r="HJG14" s="254"/>
      <c r="HJH14" s="254"/>
      <c r="HJI14" s="254"/>
      <c r="HJJ14" s="254"/>
      <c r="HJK14" s="254"/>
      <c r="HJL14" s="254"/>
      <c r="HJM14" s="254"/>
      <c r="HJN14" s="254"/>
      <c r="HJO14" s="254"/>
      <c r="HJP14" s="254"/>
      <c r="HJQ14" s="254"/>
      <c r="HJR14" s="254"/>
      <c r="HJS14" s="254"/>
      <c r="HJT14" s="254"/>
      <c r="HJU14" s="254"/>
      <c r="HJV14" s="254"/>
      <c r="HJW14" s="254"/>
      <c r="HJX14" s="254"/>
      <c r="HJY14" s="254"/>
      <c r="HJZ14" s="254"/>
      <c r="HKA14" s="254"/>
      <c r="HKB14" s="254"/>
      <c r="HKC14" s="254"/>
      <c r="HKD14" s="254"/>
      <c r="HKE14" s="254"/>
      <c r="HKF14" s="254"/>
      <c r="HKG14" s="254"/>
      <c r="HKH14" s="254"/>
      <c r="HKI14" s="254"/>
      <c r="HKJ14" s="254"/>
      <c r="HKK14" s="254"/>
      <c r="HKL14" s="254"/>
      <c r="HKM14" s="254"/>
      <c r="HKN14" s="254"/>
      <c r="HKO14" s="254"/>
      <c r="HKP14" s="254"/>
      <c r="HKQ14" s="254"/>
      <c r="HKR14" s="254"/>
      <c r="HKS14" s="254"/>
      <c r="HKT14" s="254"/>
      <c r="HKU14" s="254"/>
      <c r="HKV14" s="254"/>
      <c r="HKW14" s="254"/>
      <c r="HKX14" s="254"/>
      <c r="HKY14" s="254"/>
      <c r="HKZ14" s="254"/>
      <c r="HLA14" s="254"/>
      <c r="HLB14" s="254"/>
      <c r="HLC14" s="254"/>
      <c r="HLD14" s="254"/>
      <c r="HLE14" s="254"/>
      <c r="HLF14" s="254"/>
      <c r="HLG14" s="254"/>
      <c r="HLH14" s="254"/>
      <c r="HLI14" s="254"/>
      <c r="HLJ14" s="254"/>
      <c r="HLK14" s="254"/>
      <c r="HLL14" s="254"/>
      <c r="HLM14" s="254"/>
      <c r="HLN14" s="254"/>
      <c r="HLO14" s="254"/>
      <c r="HLP14" s="254"/>
      <c r="HLQ14" s="254"/>
      <c r="HLR14" s="254"/>
      <c r="HLS14" s="254"/>
      <c r="HLT14" s="254"/>
      <c r="HLU14" s="254"/>
      <c r="HLV14" s="254"/>
      <c r="HLW14" s="254"/>
      <c r="HLX14" s="254"/>
      <c r="HLY14" s="254"/>
      <c r="HLZ14" s="254"/>
      <c r="HMA14" s="254"/>
      <c r="HMB14" s="254"/>
      <c r="HMC14" s="254"/>
      <c r="HMD14" s="254"/>
      <c r="HME14" s="254"/>
      <c r="HMF14" s="254"/>
      <c r="HMG14" s="254"/>
      <c r="HMH14" s="254"/>
      <c r="HMI14" s="254"/>
      <c r="HMJ14" s="254"/>
      <c r="HMK14" s="254"/>
      <c r="HML14" s="254"/>
      <c r="HMM14" s="254"/>
      <c r="HMN14" s="254"/>
      <c r="HMO14" s="254"/>
      <c r="HMP14" s="254"/>
      <c r="HMQ14" s="254"/>
      <c r="HMR14" s="254"/>
      <c r="HMS14" s="254"/>
      <c r="HMT14" s="254"/>
      <c r="HMU14" s="254"/>
      <c r="HMV14" s="254"/>
      <c r="HMW14" s="254"/>
      <c r="HMX14" s="254"/>
      <c r="HMY14" s="254"/>
      <c r="HMZ14" s="254"/>
      <c r="HNA14" s="254"/>
      <c r="HNB14" s="254"/>
      <c r="HNC14" s="254"/>
      <c r="HND14" s="254"/>
      <c r="HNE14" s="254"/>
      <c r="HNF14" s="254"/>
      <c r="HNG14" s="254"/>
      <c r="HNH14" s="254"/>
      <c r="HNI14" s="254"/>
      <c r="HNJ14" s="254"/>
      <c r="HNK14" s="254"/>
      <c r="HNL14" s="254"/>
      <c r="HNM14" s="254"/>
      <c r="HNN14" s="254"/>
      <c r="HNO14" s="254"/>
      <c r="HNP14" s="254"/>
      <c r="HNQ14" s="254"/>
      <c r="HNR14" s="254"/>
      <c r="HNS14" s="254"/>
      <c r="HNT14" s="254"/>
      <c r="HNU14" s="254"/>
      <c r="HNV14" s="254"/>
      <c r="HNW14" s="254"/>
      <c r="HNX14" s="254"/>
      <c r="HNY14" s="254"/>
      <c r="HNZ14" s="254"/>
      <c r="HOA14" s="254"/>
      <c r="HOB14" s="254"/>
      <c r="HOC14" s="254"/>
      <c r="HOD14" s="254"/>
      <c r="HOE14" s="254"/>
      <c r="HOF14" s="254"/>
      <c r="HOG14" s="254"/>
      <c r="HOH14" s="254"/>
      <c r="HOI14" s="254"/>
      <c r="HOJ14" s="254"/>
      <c r="HOK14" s="254"/>
      <c r="HOL14" s="254"/>
      <c r="HOM14" s="254"/>
      <c r="HON14" s="254"/>
      <c r="HOO14" s="254"/>
      <c r="HOP14" s="254"/>
      <c r="HOQ14" s="254"/>
      <c r="HOR14" s="254"/>
      <c r="HOS14" s="254"/>
      <c r="HOT14" s="254"/>
      <c r="HOU14" s="254"/>
      <c r="HOV14" s="254"/>
      <c r="HOW14" s="254"/>
      <c r="HOX14" s="254"/>
      <c r="HOY14" s="254"/>
      <c r="HOZ14" s="254"/>
      <c r="HPA14" s="254"/>
      <c r="HPB14" s="254"/>
      <c r="HPC14" s="254"/>
      <c r="HPD14" s="254"/>
      <c r="HPE14" s="254"/>
      <c r="HPF14" s="254"/>
      <c r="HPG14" s="254"/>
      <c r="HPH14" s="254"/>
      <c r="HPI14" s="254"/>
      <c r="HPJ14" s="254"/>
      <c r="HPK14" s="254"/>
      <c r="HPL14" s="254"/>
      <c r="HPM14" s="254"/>
      <c r="HPN14" s="254"/>
      <c r="HPO14" s="254"/>
      <c r="HPP14" s="254"/>
      <c r="HPQ14" s="254"/>
      <c r="HPR14" s="254"/>
      <c r="HPS14" s="254"/>
      <c r="HPT14" s="254"/>
      <c r="HPU14" s="254"/>
      <c r="HPV14" s="254"/>
      <c r="HPW14" s="254"/>
      <c r="HPX14" s="254"/>
      <c r="HPY14" s="254"/>
      <c r="HPZ14" s="254"/>
      <c r="HQA14" s="254"/>
      <c r="HQB14" s="254"/>
      <c r="HQC14" s="254"/>
      <c r="HQD14" s="254"/>
      <c r="HQE14" s="254"/>
      <c r="HQF14" s="254"/>
      <c r="HQG14" s="254"/>
      <c r="HQH14" s="254"/>
      <c r="HQI14" s="254"/>
      <c r="HQJ14" s="254"/>
      <c r="HQK14" s="254"/>
      <c r="HQL14" s="254"/>
      <c r="HQM14" s="254"/>
      <c r="HQN14" s="254"/>
      <c r="HQO14" s="254"/>
      <c r="HQP14" s="254"/>
      <c r="HQQ14" s="254"/>
      <c r="HQR14" s="254"/>
      <c r="HQS14" s="254"/>
      <c r="HQT14" s="254"/>
      <c r="HQU14" s="254"/>
      <c r="HQV14" s="254"/>
      <c r="HQW14" s="254"/>
      <c r="HQX14" s="254"/>
      <c r="HQY14" s="254"/>
      <c r="HQZ14" s="254"/>
      <c r="HRA14" s="254"/>
      <c r="HRB14" s="254"/>
      <c r="HRC14" s="254"/>
      <c r="HRD14" s="254"/>
      <c r="HRE14" s="254"/>
      <c r="HRF14" s="254"/>
      <c r="HRG14" s="254"/>
      <c r="HRH14" s="254"/>
      <c r="HRI14" s="254"/>
      <c r="HRJ14" s="254"/>
      <c r="HRK14" s="254"/>
      <c r="HRL14" s="254"/>
      <c r="HRM14" s="254"/>
      <c r="HRN14" s="254"/>
      <c r="HRO14" s="254"/>
      <c r="HRP14" s="254"/>
      <c r="HRQ14" s="254"/>
      <c r="HRR14" s="254"/>
      <c r="HRS14" s="254"/>
      <c r="HRT14" s="254"/>
      <c r="HRU14" s="254"/>
      <c r="HRV14" s="254"/>
      <c r="HRW14" s="254"/>
      <c r="HRX14" s="254"/>
      <c r="HRY14" s="254"/>
      <c r="HRZ14" s="254"/>
      <c r="HSA14" s="254"/>
      <c r="HSB14" s="254"/>
      <c r="HSC14" s="254"/>
      <c r="HSD14" s="254"/>
      <c r="HSE14" s="254"/>
      <c r="HSF14" s="254"/>
      <c r="HSG14" s="254"/>
      <c r="HSH14" s="254"/>
      <c r="HSI14" s="254"/>
      <c r="HSJ14" s="254"/>
      <c r="HSK14" s="254"/>
      <c r="HSL14" s="254"/>
      <c r="HSM14" s="254"/>
      <c r="HSN14" s="254"/>
      <c r="HSO14" s="254"/>
      <c r="HSP14" s="254"/>
      <c r="HSQ14" s="254"/>
      <c r="HSR14" s="254"/>
      <c r="HSS14" s="254"/>
      <c r="HST14" s="254"/>
      <c r="HSU14" s="254"/>
      <c r="HSV14" s="254"/>
      <c r="HSW14" s="254"/>
      <c r="HSX14" s="254"/>
      <c r="HSY14" s="254"/>
      <c r="HSZ14" s="254"/>
      <c r="HTA14" s="254"/>
      <c r="HTB14" s="254"/>
      <c r="HTC14" s="254"/>
      <c r="HTD14" s="254"/>
      <c r="HTE14" s="254"/>
      <c r="HTF14" s="254"/>
      <c r="HTG14" s="254"/>
      <c r="HTH14" s="254"/>
      <c r="HTI14" s="254"/>
      <c r="HTJ14" s="254"/>
      <c r="HTK14" s="254"/>
      <c r="HTL14" s="254"/>
      <c r="HTM14" s="254"/>
      <c r="HTN14" s="254"/>
      <c r="HTO14" s="254"/>
      <c r="HTP14" s="254"/>
      <c r="HTQ14" s="254"/>
      <c r="HTR14" s="254"/>
      <c r="HTS14" s="254"/>
      <c r="HTT14" s="254"/>
      <c r="HTU14" s="254"/>
      <c r="HTV14" s="254"/>
      <c r="HTW14" s="254"/>
      <c r="HTX14" s="254"/>
      <c r="HTY14" s="254"/>
      <c r="HTZ14" s="254"/>
      <c r="HUA14" s="254"/>
      <c r="HUB14" s="254"/>
      <c r="HUC14" s="254"/>
      <c r="HUD14" s="254"/>
      <c r="HUE14" s="254"/>
      <c r="HUF14" s="254"/>
      <c r="HUG14" s="254"/>
      <c r="HUH14" s="254"/>
      <c r="HUI14" s="254"/>
      <c r="HUJ14" s="254"/>
      <c r="HUK14" s="254"/>
      <c r="HUL14" s="254"/>
      <c r="HUM14" s="254"/>
      <c r="HUN14" s="254"/>
      <c r="HUO14" s="254"/>
      <c r="HUP14" s="254"/>
      <c r="HUQ14" s="254"/>
      <c r="HUR14" s="254"/>
      <c r="HUS14" s="254"/>
      <c r="HUT14" s="254"/>
      <c r="HUU14" s="254"/>
      <c r="HUV14" s="254"/>
      <c r="HUW14" s="254"/>
      <c r="HUX14" s="254"/>
      <c r="HUY14" s="254"/>
      <c r="HUZ14" s="254"/>
      <c r="HVA14" s="254"/>
      <c r="HVB14" s="254"/>
      <c r="HVC14" s="254"/>
      <c r="HVD14" s="254"/>
      <c r="HVE14" s="254"/>
      <c r="HVF14" s="254"/>
      <c r="HVG14" s="254"/>
      <c r="HVH14" s="254"/>
      <c r="HVI14" s="254"/>
      <c r="HVJ14" s="254"/>
      <c r="HVK14" s="254"/>
      <c r="HVL14" s="254"/>
      <c r="HVM14" s="254"/>
      <c r="HVN14" s="254"/>
      <c r="HVO14" s="254"/>
      <c r="HVP14" s="254"/>
      <c r="HVQ14" s="254"/>
      <c r="HVR14" s="254"/>
      <c r="HVS14" s="254"/>
      <c r="HVT14" s="254"/>
      <c r="HVU14" s="254"/>
      <c r="HVV14" s="254"/>
      <c r="HVW14" s="254"/>
      <c r="HVX14" s="254"/>
      <c r="HVY14" s="254"/>
      <c r="HVZ14" s="254"/>
      <c r="HWA14" s="254"/>
      <c r="HWB14" s="254"/>
      <c r="HWC14" s="254"/>
      <c r="HWD14" s="254"/>
      <c r="HWE14" s="254"/>
      <c r="HWF14" s="254"/>
      <c r="HWG14" s="254"/>
      <c r="HWH14" s="254"/>
      <c r="HWI14" s="254"/>
      <c r="HWJ14" s="254"/>
      <c r="HWK14" s="254"/>
      <c r="HWL14" s="254"/>
      <c r="HWM14" s="254"/>
      <c r="HWN14" s="254"/>
      <c r="HWO14" s="254"/>
      <c r="HWP14" s="254"/>
      <c r="HWQ14" s="254"/>
      <c r="HWR14" s="254"/>
      <c r="HWS14" s="254"/>
      <c r="HWT14" s="254"/>
      <c r="HWU14" s="254"/>
      <c r="HWV14" s="254"/>
      <c r="HWW14" s="254"/>
      <c r="HWX14" s="254"/>
      <c r="HWY14" s="254"/>
      <c r="HWZ14" s="254"/>
      <c r="HXA14" s="254"/>
      <c r="HXB14" s="254"/>
      <c r="HXC14" s="254"/>
      <c r="HXD14" s="254"/>
      <c r="HXE14" s="254"/>
      <c r="HXF14" s="254"/>
      <c r="HXG14" s="254"/>
      <c r="HXH14" s="254"/>
      <c r="HXI14" s="254"/>
      <c r="HXJ14" s="254"/>
      <c r="HXK14" s="254"/>
      <c r="HXL14" s="254"/>
      <c r="HXM14" s="254"/>
      <c r="HXN14" s="254"/>
      <c r="HXO14" s="254"/>
      <c r="HXP14" s="254"/>
      <c r="HXQ14" s="254"/>
      <c r="HXR14" s="254"/>
      <c r="HXS14" s="254"/>
      <c r="HXT14" s="254"/>
      <c r="HXU14" s="254"/>
      <c r="HXV14" s="254"/>
      <c r="HXW14" s="254"/>
      <c r="HXX14" s="254"/>
      <c r="HXY14" s="254"/>
      <c r="HXZ14" s="254"/>
      <c r="HYA14" s="254"/>
      <c r="HYB14" s="254"/>
      <c r="HYC14" s="254"/>
      <c r="HYD14" s="254"/>
      <c r="HYE14" s="254"/>
      <c r="HYF14" s="254"/>
      <c r="HYG14" s="254"/>
      <c r="HYH14" s="254"/>
      <c r="HYI14" s="254"/>
      <c r="HYJ14" s="254"/>
      <c r="HYK14" s="254"/>
      <c r="HYL14" s="254"/>
      <c r="HYM14" s="254"/>
      <c r="HYN14" s="254"/>
      <c r="HYO14" s="254"/>
      <c r="HYP14" s="254"/>
      <c r="HYQ14" s="254"/>
      <c r="HYR14" s="254"/>
      <c r="HYS14" s="254"/>
      <c r="HYT14" s="254"/>
      <c r="HYU14" s="254"/>
      <c r="HYV14" s="254"/>
      <c r="HYW14" s="254"/>
      <c r="HYX14" s="254"/>
      <c r="HYY14" s="254"/>
      <c r="HYZ14" s="254"/>
      <c r="HZA14" s="254"/>
      <c r="HZB14" s="254"/>
      <c r="HZC14" s="254"/>
      <c r="HZD14" s="254"/>
      <c r="HZE14" s="254"/>
      <c r="HZF14" s="254"/>
      <c r="HZG14" s="254"/>
      <c r="HZH14" s="254"/>
      <c r="HZI14" s="254"/>
      <c r="HZJ14" s="254"/>
      <c r="HZK14" s="254"/>
      <c r="HZL14" s="254"/>
      <c r="HZM14" s="254"/>
      <c r="HZN14" s="254"/>
      <c r="HZO14" s="254"/>
      <c r="HZP14" s="254"/>
      <c r="HZQ14" s="254"/>
      <c r="HZR14" s="254"/>
      <c r="HZS14" s="254"/>
      <c r="HZT14" s="254"/>
      <c r="HZU14" s="254"/>
      <c r="HZV14" s="254"/>
      <c r="HZW14" s="254"/>
      <c r="HZX14" s="254"/>
      <c r="HZY14" s="254"/>
      <c r="HZZ14" s="254"/>
      <c r="IAA14" s="254"/>
      <c r="IAB14" s="254"/>
      <c r="IAC14" s="254"/>
      <c r="IAD14" s="254"/>
      <c r="IAE14" s="254"/>
      <c r="IAF14" s="254"/>
      <c r="IAG14" s="254"/>
      <c r="IAH14" s="254"/>
      <c r="IAI14" s="254"/>
      <c r="IAJ14" s="254"/>
      <c r="IAK14" s="254"/>
      <c r="IAL14" s="254"/>
      <c r="IAM14" s="254"/>
      <c r="IAN14" s="254"/>
      <c r="IAO14" s="254"/>
      <c r="IAP14" s="254"/>
      <c r="IAQ14" s="254"/>
      <c r="IAR14" s="254"/>
      <c r="IAS14" s="254"/>
      <c r="IAT14" s="254"/>
      <c r="IAU14" s="254"/>
      <c r="IAV14" s="254"/>
      <c r="IAW14" s="254"/>
      <c r="IAX14" s="254"/>
      <c r="IAY14" s="254"/>
      <c r="IAZ14" s="254"/>
      <c r="IBA14" s="254"/>
      <c r="IBB14" s="254"/>
      <c r="IBC14" s="254"/>
      <c r="IBD14" s="254"/>
      <c r="IBE14" s="254"/>
      <c r="IBF14" s="254"/>
      <c r="IBG14" s="254"/>
      <c r="IBH14" s="254"/>
      <c r="IBI14" s="254"/>
      <c r="IBJ14" s="254"/>
      <c r="IBK14" s="254"/>
      <c r="IBL14" s="254"/>
      <c r="IBM14" s="254"/>
      <c r="IBN14" s="254"/>
      <c r="IBO14" s="254"/>
      <c r="IBP14" s="254"/>
      <c r="IBQ14" s="254"/>
      <c r="IBR14" s="254"/>
      <c r="IBS14" s="254"/>
      <c r="IBT14" s="254"/>
      <c r="IBU14" s="254"/>
      <c r="IBV14" s="254"/>
      <c r="IBW14" s="254"/>
      <c r="IBX14" s="254"/>
      <c r="IBY14" s="254"/>
      <c r="IBZ14" s="254"/>
      <c r="ICA14" s="254"/>
      <c r="ICB14" s="254"/>
      <c r="ICC14" s="254"/>
      <c r="ICD14" s="254"/>
      <c r="ICE14" s="254"/>
      <c r="ICF14" s="254"/>
      <c r="ICG14" s="254"/>
      <c r="ICH14" s="254"/>
      <c r="ICI14" s="254"/>
      <c r="ICJ14" s="254"/>
      <c r="ICK14" s="254"/>
      <c r="ICL14" s="254"/>
      <c r="ICM14" s="254"/>
      <c r="ICN14" s="254"/>
      <c r="ICO14" s="254"/>
      <c r="ICP14" s="254"/>
      <c r="ICQ14" s="254"/>
      <c r="ICR14" s="254"/>
      <c r="ICS14" s="254"/>
      <c r="ICT14" s="254"/>
      <c r="ICU14" s="254"/>
      <c r="ICV14" s="254"/>
      <c r="ICW14" s="254"/>
      <c r="ICX14" s="254"/>
      <c r="ICY14" s="254"/>
      <c r="ICZ14" s="254"/>
      <c r="IDA14" s="254"/>
      <c r="IDB14" s="254"/>
      <c r="IDC14" s="254"/>
      <c r="IDD14" s="254"/>
      <c r="IDE14" s="254"/>
      <c r="IDF14" s="254"/>
      <c r="IDG14" s="254"/>
      <c r="IDH14" s="254"/>
      <c r="IDI14" s="254"/>
      <c r="IDJ14" s="254"/>
      <c r="IDK14" s="254"/>
      <c r="IDL14" s="254"/>
      <c r="IDM14" s="254"/>
      <c r="IDN14" s="254"/>
      <c r="IDO14" s="254"/>
      <c r="IDP14" s="254"/>
      <c r="IDQ14" s="254"/>
      <c r="IDR14" s="254"/>
      <c r="IDS14" s="254"/>
      <c r="IDT14" s="254"/>
      <c r="IDU14" s="254"/>
      <c r="IDV14" s="254"/>
      <c r="IDW14" s="254"/>
      <c r="IDX14" s="254"/>
      <c r="IDY14" s="254"/>
      <c r="IDZ14" s="254"/>
      <c r="IEA14" s="254"/>
      <c r="IEB14" s="254"/>
      <c r="IEC14" s="254"/>
      <c r="IED14" s="254"/>
      <c r="IEE14" s="254"/>
      <c r="IEF14" s="254"/>
      <c r="IEG14" s="254"/>
      <c r="IEH14" s="254"/>
      <c r="IEI14" s="254"/>
      <c r="IEJ14" s="254"/>
      <c r="IEK14" s="254"/>
      <c r="IEL14" s="254"/>
      <c r="IEM14" s="254"/>
      <c r="IEN14" s="254"/>
      <c r="IEO14" s="254"/>
      <c r="IEP14" s="254"/>
      <c r="IEQ14" s="254"/>
      <c r="IER14" s="254"/>
      <c r="IES14" s="254"/>
      <c r="IET14" s="254"/>
      <c r="IEU14" s="254"/>
      <c r="IEV14" s="254"/>
      <c r="IEW14" s="254"/>
      <c r="IEX14" s="254"/>
      <c r="IEY14" s="254"/>
      <c r="IEZ14" s="254"/>
      <c r="IFA14" s="254"/>
      <c r="IFB14" s="254"/>
      <c r="IFC14" s="254"/>
      <c r="IFD14" s="254"/>
      <c r="IFE14" s="254"/>
      <c r="IFF14" s="254"/>
      <c r="IFG14" s="254"/>
      <c r="IFH14" s="254"/>
      <c r="IFI14" s="254"/>
      <c r="IFJ14" s="254"/>
      <c r="IFK14" s="254"/>
      <c r="IFL14" s="254"/>
      <c r="IFM14" s="254"/>
      <c r="IFN14" s="254"/>
      <c r="IFO14" s="254"/>
      <c r="IFP14" s="254"/>
      <c r="IFQ14" s="254"/>
      <c r="IFR14" s="254"/>
      <c r="IFS14" s="254"/>
      <c r="IFT14" s="254"/>
      <c r="IFU14" s="254"/>
      <c r="IFV14" s="254"/>
      <c r="IFW14" s="254"/>
      <c r="IFX14" s="254"/>
      <c r="IFY14" s="254"/>
      <c r="IFZ14" s="254"/>
      <c r="IGA14" s="254"/>
      <c r="IGB14" s="254"/>
      <c r="IGC14" s="254"/>
      <c r="IGD14" s="254"/>
      <c r="IGE14" s="254"/>
      <c r="IGF14" s="254"/>
      <c r="IGG14" s="254"/>
      <c r="IGH14" s="254"/>
      <c r="IGI14" s="254"/>
      <c r="IGJ14" s="254"/>
      <c r="IGK14" s="254"/>
      <c r="IGL14" s="254"/>
      <c r="IGM14" s="254"/>
      <c r="IGN14" s="254"/>
      <c r="IGO14" s="254"/>
      <c r="IGP14" s="254"/>
      <c r="IGQ14" s="254"/>
      <c r="IGR14" s="254"/>
      <c r="IGS14" s="254"/>
      <c r="IGT14" s="254"/>
      <c r="IGU14" s="254"/>
      <c r="IGV14" s="254"/>
      <c r="IGW14" s="254"/>
      <c r="IGX14" s="254"/>
      <c r="IGY14" s="254"/>
      <c r="IGZ14" s="254"/>
      <c r="IHA14" s="254"/>
      <c r="IHB14" s="254"/>
      <c r="IHC14" s="254"/>
      <c r="IHD14" s="254"/>
      <c r="IHE14" s="254"/>
      <c r="IHF14" s="254"/>
      <c r="IHG14" s="254"/>
      <c r="IHH14" s="254"/>
      <c r="IHI14" s="254"/>
      <c r="IHJ14" s="254"/>
      <c r="IHK14" s="254"/>
      <c r="IHL14" s="254"/>
      <c r="IHM14" s="254"/>
      <c r="IHN14" s="254"/>
      <c r="IHO14" s="254"/>
      <c r="IHP14" s="254"/>
      <c r="IHQ14" s="254"/>
      <c r="IHR14" s="254"/>
      <c r="IHS14" s="254"/>
      <c r="IHT14" s="254"/>
      <c r="IHU14" s="254"/>
      <c r="IHV14" s="254"/>
      <c r="IHW14" s="254"/>
      <c r="IHX14" s="254"/>
      <c r="IHY14" s="254"/>
      <c r="IHZ14" s="254"/>
      <c r="IIA14" s="254"/>
      <c r="IIB14" s="254"/>
      <c r="IIC14" s="254"/>
      <c r="IID14" s="254"/>
      <c r="IIE14" s="254"/>
      <c r="IIF14" s="254"/>
      <c r="IIG14" s="254"/>
      <c r="IIH14" s="254"/>
      <c r="III14" s="254"/>
      <c r="IIJ14" s="254"/>
      <c r="IIK14" s="254"/>
      <c r="IIL14" s="254"/>
      <c r="IIM14" s="254"/>
      <c r="IIN14" s="254"/>
      <c r="IIO14" s="254"/>
      <c r="IIP14" s="254"/>
      <c r="IIQ14" s="254"/>
      <c r="IIR14" s="254"/>
      <c r="IIS14" s="254"/>
      <c r="IIT14" s="254"/>
      <c r="IIU14" s="254"/>
      <c r="IIV14" s="254"/>
      <c r="IIW14" s="254"/>
      <c r="IIX14" s="254"/>
      <c r="IIY14" s="254"/>
      <c r="IIZ14" s="254"/>
      <c r="IJA14" s="254"/>
      <c r="IJB14" s="254"/>
      <c r="IJC14" s="254"/>
      <c r="IJD14" s="254"/>
      <c r="IJE14" s="254"/>
      <c r="IJF14" s="254"/>
      <c r="IJG14" s="254"/>
      <c r="IJH14" s="254"/>
      <c r="IJI14" s="254"/>
      <c r="IJJ14" s="254"/>
      <c r="IJK14" s="254"/>
      <c r="IJL14" s="254"/>
      <c r="IJM14" s="254"/>
      <c r="IJN14" s="254"/>
      <c r="IJO14" s="254"/>
      <c r="IJP14" s="254"/>
      <c r="IJQ14" s="254"/>
      <c r="IJR14" s="254"/>
      <c r="IJS14" s="254"/>
      <c r="IJT14" s="254"/>
      <c r="IJU14" s="254"/>
      <c r="IJV14" s="254"/>
      <c r="IJW14" s="254"/>
      <c r="IJX14" s="254"/>
      <c r="IJY14" s="254"/>
      <c r="IJZ14" s="254"/>
      <c r="IKA14" s="254"/>
      <c r="IKB14" s="254"/>
      <c r="IKC14" s="254"/>
      <c r="IKD14" s="254"/>
      <c r="IKE14" s="254"/>
      <c r="IKF14" s="254"/>
      <c r="IKG14" s="254"/>
      <c r="IKH14" s="254"/>
      <c r="IKI14" s="254"/>
      <c r="IKJ14" s="254"/>
      <c r="IKK14" s="254"/>
      <c r="IKL14" s="254"/>
      <c r="IKM14" s="254"/>
      <c r="IKN14" s="254"/>
      <c r="IKO14" s="254"/>
      <c r="IKP14" s="254"/>
      <c r="IKQ14" s="254"/>
      <c r="IKR14" s="254"/>
      <c r="IKS14" s="254"/>
      <c r="IKT14" s="254"/>
      <c r="IKU14" s="254"/>
      <c r="IKV14" s="254"/>
      <c r="IKW14" s="254"/>
      <c r="IKX14" s="254"/>
      <c r="IKY14" s="254"/>
      <c r="IKZ14" s="254"/>
      <c r="ILA14" s="254"/>
      <c r="ILB14" s="254"/>
      <c r="ILC14" s="254"/>
      <c r="ILD14" s="254"/>
      <c r="ILE14" s="254"/>
      <c r="ILF14" s="254"/>
      <c r="ILG14" s="254"/>
      <c r="ILH14" s="254"/>
      <c r="ILI14" s="254"/>
      <c r="ILJ14" s="254"/>
      <c r="ILK14" s="254"/>
      <c r="ILL14" s="254"/>
      <c r="ILM14" s="254"/>
      <c r="ILN14" s="254"/>
      <c r="ILO14" s="254"/>
      <c r="ILP14" s="254"/>
      <c r="ILQ14" s="254"/>
      <c r="ILR14" s="254"/>
      <c r="ILS14" s="254"/>
      <c r="ILT14" s="254"/>
      <c r="ILU14" s="254"/>
      <c r="ILV14" s="254"/>
      <c r="ILW14" s="254"/>
      <c r="ILX14" s="254"/>
      <c r="ILY14" s="254"/>
      <c r="ILZ14" s="254"/>
      <c r="IMA14" s="254"/>
      <c r="IMB14" s="254"/>
      <c r="IMC14" s="254"/>
      <c r="IMD14" s="254"/>
      <c r="IME14" s="254"/>
      <c r="IMF14" s="254"/>
      <c r="IMG14" s="254"/>
      <c r="IMH14" s="254"/>
      <c r="IMI14" s="254"/>
      <c r="IMJ14" s="254"/>
      <c r="IMK14" s="254"/>
      <c r="IML14" s="254"/>
      <c r="IMM14" s="254"/>
      <c r="IMN14" s="254"/>
      <c r="IMO14" s="254"/>
      <c r="IMP14" s="254"/>
      <c r="IMQ14" s="254"/>
      <c r="IMR14" s="254"/>
      <c r="IMS14" s="254"/>
      <c r="IMT14" s="254"/>
      <c r="IMU14" s="254"/>
      <c r="IMV14" s="254"/>
      <c r="IMW14" s="254"/>
      <c r="IMX14" s="254"/>
      <c r="IMY14" s="254"/>
      <c r="IMZ14" s="254"/>
      <c r="INA14" s="254"/>
      <c r="INB14" s="254"/>
      <c r="INC14" s="254"/>
      <c r="IND14" s="254"/>
      <c r="INE14" s="254"/>
      <c r="INF14" s="254"/>
      <c r="ING14" s="254"/>
      <c r="INH14" s="254"/>
      <c r="INI14" s="254"/>
      <c r="INJ14" s="254"/>
      <c r="INK14" s="254"/>
      <c r="INL14" s="254"/>
      <c r="INM14" s="254"/>
      <c r="INN14" s="254"/>
      <c r="INO14" s="254"/>
      <c r="INP14" s="254"/>
      <c r="INQ14" s="254"/>
      <c r="INR14" s="254"/>
      <c r="INS14" s="254"/>
      <c r="INT14" s="254"/>
      <c r="INU14" s="254"/>
      <c r="INV14" s="254"/>
      <c r="INW14" s="254"/>
      <c r="INX14" s="254"/>
      <c r="INY14" s="254"/>
      <c r="INZ14" s="254"/>
      <c r="IOA14" s="254"/>
      <c r="IOB14" s="254"/>
      <c r="IOC14" s="254"/>
      <c r="IOD14" s="254"/>
      <c r="IOE14" s="254"/>
      <c r="IOF14" s="254"/>
      <c r="IOG14" s="254"/>
      <c r="IOH14" s="254"/>
      <c r="IOI14" s="254"/>
      <c r="IOJ14" s="254"/>
      <c r="IOK14" s="254"/>
      <c r="IOL14" s="254"/>
      <c r="IOM14" s="254"/>
      <c r="ION14" s="254"/>
      <c r="IOO14" s="254"/>
      <c r="IOP14" s="254"/>
      <c r="IOQ14" s="254"/>
      <c r="IOR14" s="254"/>
      <c r="IOS14" s="254"/>
      <c r="IOT14" s="254"/>
      <c r="IOU14" s="254"/>
      <c r="IOV14" s="254"/>
      <c r="IOW14" s="254"/>
      <c r="IOX14" s="254"/>
      <c r="IOY14" s="254"/>
      <c r="IOZ14" s="254"/>
      <c r="IPA14" s="254"/>
      <c r="IPB14" s="254"/>
      <c r="IPC14" s="254"/>
      <c r="IPD14" s="254"/>
      <c r="IPE14" s="254"/>
      <c r="IPF14" s="254"/>
      <c r="IPG14" s="254"/>
      <c r="IPH14" s="254"/>
      <c r="IPI14" s="254"/>
      <c r="IPJ14" s="254"/>
      <c r="IPK14" s="254"/>
      <c r="IPL14" s="254"/>
      <c r="IPM14" s="254"/>
      <c r="IPN14" s="254"/>
      <c r="IPO14" s="254"/>
      <c r="IPP14" s="254"/>
      <c r="IPQ14" s="254"/>
      <c r="IPR14" s="254"/>
      <c r="IPS14" s="254"/>
      <c r="IPT14" s="254"/>
      <c r="IPU14" s="254"/>
      <c r="IPV14" s="254"/>
      <c r="IPW14" s="254"/>
      <c r="IPX14" s="254"/>
      <c r="IPY14" s="254"/>
      <c r="IPZ14" s="254"/>
      <c r="IQA14" s="254"/>
      <c r="IQB14" s="254"/>
      <c r="IQC14" s="254"/>
      <c r="IQD14" s="254"/>
      <c r="IQE14" s="254"/>
      <c r="IQF14" s="254"/>
      <c r="IQG14" s="254"/>
      <c r="IQH14" s="254"/>
      <c r="IQI14" s="254"/>
      <c r="IQJ14" s="254"/>
      <c r="IQK14" s="254"/>
      <c r="IQL14" s="254"/>
      <c r="IQM14" s="254"/>
      <c r="IQN14" s="254"/>
      <c r="IQO14" s="254"/>
      <c r="IQP14" s="254"/>
      <c r="IQQ14" s="254"/>
      <c r="IQR14" s="254"/>
      <c r="IQS14" s="254"/>
      <c r="IQT14" s="254"/>
      <c r="IQU14" s="254"/>
      <c r="IQV14" s="254"/>
      <c r="IQW14" s="254"/>
      <c r="IQX14" s="254"/>
      <c r="IQY14" s="254"/>
      <c r="IQZ14" s="254"/>
      <c r="IRA14" s="254"/>
      <c r="IRB14" s="254"/>
      <c r="IRC14" s="254"/>
      <c r="IRD14" s="254"/>
      <c r="IRE14" s="254"/>
      <c r="IRF14" s="254"/>
      <c r="IRG14" s="254"/>
      <c r="IRH14" s="254"/>
      <c r="IRI14" s="254"/>
      <c r="IRJ14" s="254"/>
      <c r="IRK14" s="254"/>
      <c r="IRL14" s="254"/>
      <c r="IRM14" s="254"/>
      <c r="IRN14" s="254"/>
      <c r="IRO14" s="254"/>
      <c r="IRP14" s="254"/>
      <c r="IRQ14" s="254"/>
      <c r="IRR14" s="254"/>
      <c r="IRS14" s="254"/>
      <c r="IRT14" s="254"/>
      <c r="IRU14" s="254"/>
      <c r="IRV14" s="254"/>
      <c r="IRW14" s="254"/>
      <c r="IRX14" s="254"/>
      <c r="IRY14" s="254"/>
      <c r="IRZ14" s="254"/>
      <c r="ISA14" s="254"/>
      <c r="ISB14" s="254"/>
      <c r="ISC14" s="254"/>
      <c r="ISD14" s="254"/>
      <c r="ISE14" s="254"/>
      <c r="ISF14" s="254"/>
      <c r="ISG14" s="254"/>
      <c r="ISH14" s="254"/>
      <c r="ISI14" s="254"/>
      <c r="ISJ14" s="254"/>
      <c r="ISK14" s="254"/>
      <c r="ISL14" s="254"/>
      <c r="ISM14" s="254"/>
      <c r="ISN14" s="254"/>
      <c r="ISO14" s="254"/>
      <c r="ISP14" s="254"/>
      <c r="ISQ14" s="254"/>
      <c r="ISR14" s="254"/>
      <c r="ISS14" s="254"/>
      <c r="IST14" s="254"/>
      <c r="ISU14" s="254"/>
      <c r="ISV14" s="254"/>
      <c r="ISW14" s="254"/>
      <c r="ISX14" s="254"/>
      <c r="ISY14" s="254"/>
      <c r="ISZ14" s="254"/>
      <c r="ITA14" s="254"/>
      <c r="ITB14" s="254"/>
      <c r="ITC14" s="254"/>
      <c r="ITD14" s="254"/>
      <c r="ITE14" s="254"/>
      <c r="ITF14" s="254"/>
      <c r="ITG14" s="254"/>
      <c r="ITH14" s="254"/>
      <c r="ITI14" s="254"/>
      <c r="ITJ14" s="254"/>
      <c r="ITK14" s="254"/>
      <c r="ITL14" s="254"/>
      <c r="ITM14" s="254"/>
      <c r="ITN14" s="254"/>
      <c r="ITO14" s="254"/>
      <c r="ITP14" s="254"/>
      <c r="ITQ14" s="254"/>
      <c r="ITR14" s="254"/>
      <c r="ITS14" s="254"/>
      <c r="ITT14" s="254"/>
      <c r="ITU14" s="254"/>
      <c r="ITV14" s="254"/>
      <c r="ITW14" s="254"/>
      <c r="ITX14" s="254"/>
      <c r="ITY14" s="254"/>
      <c r="ITZ14" s="254"/>
      <c r="IUA14" s="254"/>
      <c r="IUB14" s="254"/>
      <c r="IUC14" s="254"/>
      <c r="IUD14" s="254"/>
      <c r="IUE14" s="254"/>
      <c r="IUF14" s="254"/>
      <c r="IUG14" s="254"/>
      <c r="IUH14" s="254"/>
      <c r="IUI14" s="254"/>
      <c r="IUJ14" s="254"/>
      <c r="IUK14" s="254"/>
      <c r="IUL14" s="254"/>
      <c r="IUM14" s="254"/>
      <c r="IUN14" s="254"/>
      <c r="IUO14" s="254"/>
      <c r="IUP14" s="254"/>
      <c r="IUQ14" s="254"/>
      <c r="IUR14" s="254"/>
      <c r="IUS14" s="254"/>
      <c r="IUT14" s="254"/>
      <c r="IUU14" s="254"/>
      <c r="IUV14" s="254"/>
      <c r="IUW14" s="254"/>
      <c r="IUX14" s="254"/>
      <c r="IUY14" s="254"/>
      <c r="IUZ14" s="254"/>
      <c r="IVA14" s="254"/>
      <c r="IVB14" s="254"/>
      <c r="IVC14" s="254"/>
      <c r="IVD14" s="254"/>
      <c r="IVE14" s="254"/>
      <c r="IVF14" s="254"/>
      <c r="IVG14" s="254"/>
      <c r="IVH14" s="254"/>
      <c r="IVI14" s="254"/>
      <c r="IVJ14" s="254"/>
      <c r="IVK14" s="254"/>
      <c r="IVL14" s="254"/>
      <c r="IVM14" s="254"/>
      <c r="IVN14" s="254"/>
      <c r="IVO14" s="254"/>
      <c r="IVP14" s="254"/>
      <c r="IVQ14" s="254"/>
      <c r="IVR14" s="254"/>
      <c r="IVS14" s="254"/>
      <c r="IVT14" s="254"/>
      <c r="IVU14" s="254"/>
      <c r="IVV14" s="254"/>
      <c r="IVW14" s="254"/>
      <c r="IVX14" s="254"/>
      <c r="IVY14" s="254"/>
      <c r="IVZ14" s="254"/>
      <c r="IWA14" s="254"/>
      <c r="IWB14" s="254"/>
      <c r="IWC14" s="254"/>
      <c r="IWD14" s="254"/>
      <c r="IWE14" s="254"/>
      <c r="IWF14" s="254"/>
      <c r="IWG14" s="254"/>
      <c r="IWH14" s="254"/>
      <c r="IWI14" s="254"/>
      <c r="IWJ14" s="254"/>
      <c r="IWK14" s="254"/>
      <c r="IWL14" s="254"/>
      <c r="IWM14" s="254"/>
      <c r="IWN14" s="254"/>
      <c r="IWO14" s="254"/>
      <c r="IWP14" s="254"/>
      <c r="IWQ14" s="254"/>
      <c r="IWR14" s="254"/>
      <c r="IWS14" s="254"/>
      <c r="IWT14" s="254"/>
      <c r="IWU14" s="254"/>
      <c r="IWV14" s="254"/>
      <c r="IWW14" s="254"/>
      <c r="IWX14" s="254"/>
      <c r="IWY14" s="254"/>
      <c r="IWZ14" s="254"/>
      <c r="IXA14" s="254"/>
      <c r="IXB14" s="254"/>
      <c r="IXC14" s="254"/>
      <c r="IXD14" s="254"/>
      <c r="IXE14" s="254"/>
      <c r="IXF14" s="254"/>
      <c r="IXG14" s="254"/>
      <c r="IXH14" s="254"/>
      <c r="IXI14" s="254"/>
      <c r="IXJ14" s="254"/>
      <c r="IXK14" s="254"/>
      <c r="IXL14" s="254"/>
      <c r="IXM14" s="254"/>
      <c r="IXN14" s="254"/>
      <c r="IXO14" s="254"/>
      <c r="IXP14" s="254"/>
      <c r="IXQ14" s="254"/>
      <c r="IXR14" s="254"/>
      <c r="IXS14" s="254"/>
      <c r="IXT14" s="254"/>
      <c r="IXU14" s="254"/>
      <c r="IXV14" s="254"/>
      <c r="IXW14" s="254"/>
      <c r="IXX14" s="254"/>
      <c r="IXY14" s="254"/>
      <c r="IXZ14" s="254"/>
      <c r="IYA14" s="254"/>
      <c r="IYB14" s="254"/>
      <c r="IYC14" s="254"/>
      <c r="IYD14" s="254"/>
      <c r="IYE14" s="254"/>
      <c r="IYF14" s="254"/>
      <c r="IYG14" s="254"/>
      <c r="IYH14" s="254"/>
      <c r="IYI14" s="254"/>
      <c r="IYJ14" s="254"/>
      <c r="IYK14" s="254"/>
      <c r="IYL14" s="254"/>
      <c r="IYM14" s="254"/>
      <c r="IYN14" s="254"/>
      <c r="IYO14" s="254"/>
      <c r="IYP14" s="254"/>
      <c r="IYQ14" s="254"/>
      <c r="IYR14" s="254"/>
      <c r="IYS14" s="254"/>
      <c r="IYT14" s="254"/>
      <c r="IYU14" s="254"/>
      <c r="IYV14" s="254"/>
      <c r="IYW14" s="254"/>
      <c r="IYX14" s="254"/>
      <c r="IYY14" s="254"/>
      <c r="IYZ14" s="254"/>
      <c r="IZA14" s="254"/>
      <c r="IZB14" s="254"/>
      <c r="IZC14" s="254"/>
      <c r="IZD14" s="254"/>
      <c r="IZE14" s="254"/>
      <c r="IZF14" s="254"/>
      <c r="IZG14" s="254"/>
      <c r="IZH14" s="254"/>
      <c r="IZI14" s="254"/>
      <c r="IZJ14" s="254"/>
      <c r="IZK14" s="254"/>
      <c r="IZL14" s="254"/>
      <c r="IZM14" s="254"/>
      <c r="IZN14" s="254"/>
      <c r="IZO14" s="254"/>
      <c r="IZP14" s="254"/>
      <c r="IZQ14" s="254"/>
      <c r="IZR14" s="254"/>
      <c r="IZS14" s="254"/>
      <c r="IZT14" s="254"/>
      <c r="IZU14" s="254"/>
      <c r="IZV14" s="254"/>
      <c r="IZW14" s="254"/>
      <c r="IZX14" s="254"/>
      <c r="IZY14" s="254"/>
      <c r="IZZ14" s="254"/>
      <c r="JAA14" s="254"/>
      <c r="JAB14" s="254"/>
      <c r="JAC14" s="254"/>
      <c r="JAD14" s="254"/>
      <c r="JAE14" s="254"/>
      <c r="JAF14" s="254"/>
      <c r="JAG14" s="254"/>
      <c r="JAH14" s="254"/>
      <c r="JAI14" s="254"/>
      <c r="JAJ14" s="254"/>
      <c r="JAK14" s="254"/>
      <c r="JAL14" s="254"/>
      <c r="JAM14" s="254"/>
      <c r="JAN14" s="254"/>
      <c r="JAO14" s="254"/>
      <c r="JAP14" s="254"/>
      <c r="JAQ14" s="254"/>
      <c r="JAR14" s="254"/>
      <c r="JAS14" s="254"/>
      <c r="JAT14" s="254"/>
      <c r="JAU14" s="254"/>
      <c r="JAV14" s="254"/>
      <c r="JAW14" s="254"/>
      <c r="JAX14" s="254"/>
      <c r="JAY14" s="254"/>
      <c r="JAZ14" s="254"/>
      <c r="JBA14" s="254"/>
      <c r="JBB14" s="254"/>
      <c r="JBC14" s="254"/>
      <c r="JBD14" s="254"/>
      <c r="JBE14" s="254"/>
      <c r="JBF14" s="254"/>
      <c r="JBG14" s="254"/>
      <c r="JBH14" s="254"/>
      <c r="JBI14" s="254"/>
      <c r="JBJ14" s="254"/>
      <c r="JBK14" s="254"/>
      <c r="JBL14" s="254"/>
      <c r="JBM14" s="254"/>
      <c r="JBN14" s="254"/>
      <c r="JBO14" s="254"/>
      <c r="JBP14" s="254"/>
      <c r="JBQ14" s="254"/>
      <c r="JBR14" s="254"/>
      <c r="JBS14" s="254"/>
      <c r="JBT14" s="254"/>
      <c r="JBU14" s="254"/>
      <c r="JBV14" s="254"/>
      <c r="JBW14" s="254"/>
      <c r="JBX14" s="254"/>
      <c r="JBY14" s="254"/>
      <c r="JBZ14" s="254"/>
      <c r="JCA14" s="254"/>
      <c r="JCB14" s="254"/>
      <c r="JCC14" s="254"/>
      <c r="JCD14" s="254"/>
      <c r="JCE14" s="254"/>
      <c r="JCF14" s="254"/>
      <c r="JCG14" s="254"/>
      <c r="JCH14" s="254"/>
      <c r="JCI14" s="254"/>
      <c r="JCJ14" s="254"/>
      <c r="JCK14" s="254"/>
      <c r="JCL14" s="254"/>
      <c r="JCM14" s="254"/>
      <c r="JCN14" s="254"/>
      <c r="JCO14" s="254"/>
      <c r="JCP14" s="254"/>
      <c r="JCQ14" s="254"/>
      <c r="JCR14" s="254"/>
      <c r="JCS14" s="254"/>
      <c r="JCT14" s="254"/>
      <c r="JCU14" s="254"/>
      <c r="JCV14" s="254"/>
      <c r="JCW14" s="254"/>
      <c r="JCX14" s="254"/>
      <c r="JCY14" s="254"/>
      <c r="JCZ14" s="254"/>
      <c r="JDA14" s="254"/>
      <c r="JDB14" s="254"/>
      <c r="JDC14" s="254"/>
      <c r="JDD14" s="254"/>
      <c r="JDE14" s="254"/>
      <c r="JDF14" s="254"/>
      <c r="JDG14" s="254"/>
      <c r="JDH14" s="254"/>
      <c r="JDI14" s="254"/>
      <c r="JDJ14" s="254"/>
      <c r="JDK14" s="254"/>
      <c r="JDL14" s="254"/>
      <c r="JDM14" s="254"/>
      <c r="JDN14" s="254"/>
      <c r="JDO14" s="254"/>
      <c r="JDP14" s="254"/>
      <c r="JDQ14" s="254"/>
      <c r="JDR14" s="254"/>
      <c r="JDS14" s="254"/>
      <c r="JDT14" s="254"/>
      <c r="JDU14" s="254"/>
      <c r="JDV14" s="254"/>
      <c r="JDW14" s="254"/>
      <c r="JDX14" s="254"/>
      <c r="JDY14" s="254"/>
      <c r="JDZ14" s="254"/>
      <c r="JEA14" s="254"/>
      <c r="JEB14" s="254"/>
      <c r="JEC14" s="254"/>
      <c r="JED14" s="254"/>
      <c r="JEE14" s="254"/>
      <c r="JEF14" s="254"/>
      <c r="JEG14" s="254"/>
      <c r="JEH14" s="254"/>
      <c r="JEI14" s="254"/>
      <c r="JEJ14" s="254"/>
      <c r="JEK14" s="254"/>
      <c r="JEL14" s="254"/>
      <c r="JEM14" s="254"/>
      <c r="JEN14" s="254"/>
      <c r="JEO14" s="254"/>
      <c r="JEP14" s="254"/>
      <c r="JEQ14" s="254"/>
      <c r="JER14" s="254"/>
      <c r="JES14" s="254"/>
      <c r="JET14" s="254"/>
      <c r="JEU14" s="254"/>
      <c r="JEV14" s="254"/>
      <c r="JEW14" s="254"/>
      <c r="JEX14" s="254"/>
      <c r="JEY14" s="254"/>
      <c r="JEZ14" s="254"/>
      <c r="JFA14" s="254"/>
      <c r="JFB14" s="254"/>
      <c r="JFC14" s="254"/>
      <c r="JFD14" s="254"/>
      <c r="JFE14" s="254"/>
      <c r="JFF14" s="254"/>
      <c r="JFG14" s="254"/>
      <c r="JFH14" s="254"/>
      <c r="JFI14" s="254"/>
      <c r="JFJ14" s="254"/>
      <c r="JFK14" s="254"/>
      <c r="JFL14" s="254"/>
      <c r="JFM14" s="254"/>
      <c r="JFN14" s="254"/>
      <c r="JFO14" s="254"/>
      <c r="JFP14" s="254"/>
      <c r="JFQ14" s="254"/>
      <c r="JFR14" s="254"/>
      <c r="JFS14" s="254"/>
      <c r="JFT14" s="254"/>
      <c r="JFU14" s="254"/>
      <c r="JFV14" s="254"/>
      <c r="JFW14" s="254"/>
      <c r="JFX14" s="254"/>
      <c r="JFY14" s="254"/>
      <c r="JFZ14" s="254"/>
      <c r="JGA14" s="254"/>
      <c r="JGB14" s="254"/>
      <c r="JGC14" s="254"/>
      <c r="JGD14" s="254"/>
      <c r="JGE14" s="254"/>
      <c r="JGF14" s="254"/>
      <c r="JGG14" s="254"/>
      <c r="JGH14" s="254"/>
      <c r="JGI14" s="254"/>
      <c r="JGJ14" s="254"/>
      <c r="JGK14" s="254"/>
      <c r="JGL14" s="254"/>
      <c r="JGM14" s="254"/>
      <c r="JGN14" s="254"/>
      <c r="JGO14" s="254"/>
      <c r="JGP14" s="254"/>
      <c r="JGQ14" s="254"/>
      <c r="JGR14" s="254"/>
      <c r="JGS14" s="254"/>
      <c r="JGT14" s="254"/>
      <c r="JGU14" s="254"/>
      <c r="JGV14" s="254"/>
      <c r="JGW14" s="254"/>
      <c r="JGX14" s="254"/>
      <c r="JGY14" s="254"/>
      <c r="JGZ14" s="254"/>
      <c r="JHA14" s="254"/>
      <c r="JHB14" s="254"/>
      <c r="JHC14" s="254"/>
      <c r="JHD14" s="254"/>
      <c r="JHE14" s="254"/>
      <c r="JHF14" s="254"/>
      <c r="JHG14" s="254"/>
      <c r="JHH14" s="254"/>
      <c r="JHI14" s="254"/>
      <c r="JHJ14" s="254"/>
      <c r="JHK14" s="254"/>
      <c r="JHL14" s="254"/>
      <c r="JHM14" s="254"/>
      <c r="JHN14" s="254"/>
      <c r="JHO14" s="254"/>
      <c r="JHP14" s="254"/>
      <c r="JHQ14" s="254"/>
      <c r="JHR14" s="254"/>
      <c r="JHS14" s="254"/>
      <c r="JHT14" s="254"/>
      <c r="JHU14" s="254"/>
      <c r="JHV14" s="254"/>
      <c r="JHW14" s="254"/>
      <c r="JHX14" s="254"/>
      <c r="JHY14" s="254"/>
      <c r="JHZ14" s="254"/>
      <c r="JIA14" s="254"/>
      <c r="JIB14" s="254"/>
      <c r="JIC14" s="254"/>
      <c r="JID14" s="254"/>
      <c r="JIE14" s="254"/>
      <c r="JIF14" s="254"/>
      <c r="JIG14" s="254"/>
      <c r="JIH14" s="254"/>
      <c r="JII14" s="254"/>
      <c r="JIJ14" s="254"/>
      <c r="JIK14" s="254"/>
      <c r="JIL14" s="254"/>
      <c r="JIM14" s="254"/>
      <c r="JIN14" s="254"/>
      <c r="JIO14" s="254"/>
      <c r="JIP14" s="254"/>
      <c r="JIQ14" s="254"/>
      <c r="JIR14" s="254"/>
      <c r="JIS14" s="254"/>
      <c r="JIT14" s="254"/>
      <c r="JIU14" s="254"/>
      <c r="JIV14" s="254"/>
      <c r="JIW14" s="254"/>
      <c r="JIX14" s="254"/>
      <c r="JIY14" s="254"/>
      <c r="JIZ14" s="254"/>
      <c r="JJA14" s="254"/>
      <c r="JJB14" s="254"/>
      <c r="JJC14" s="254"/>
      <c r="JJD14" s="254"/>
      <c r="JJE14" s="254"/>
      <c r="JJF14" s="254"/>
      <c r="JJG14" s="254"/>
      <c r="JJH14" s="254"/>
      <c r="JJI14" s="254"/>
      <c r="JJJ14" s="254"/>
      <c r="JJK14" s="254"/>
      <c r="JJL14" s="254"/>
      <c r="JJM14" s="254"/>
      <c r="JJN14" s="254"/>
      <c r="JJO14" s="254"/>
      <c r="JJP14" s="254"/>
      <c r="JJQ14" s="254"/>
      <c r="JJR14" s="254"/>
      <c r="JJS14" s="254"/>
      <c r="JJT14" s="254"/>
      <c r="JJU14" s="254"/>
      <c r="JJV14" s="254"/>
      <c r="JJW14" s="254"/>
      <c r="JJX14" s="254"/>
      <c r="JJY14" s="254"/>
      <c r="JJZ14" s="254"/>
      <c r="JKA14" s="254"/>
      <c r="JKB14" s="254"/>
      <c r="JKC14" s="254"/>
      <c r="JKD14" s="254"/>
      <c r="JKE14" s="254"/>
      <c r="JKF14" s="254"/>
      <c r="JKG14" s="254"/>
      <c r="JKH14" s="254"/>
      <c r="JKI14" s="254"/>
      <c r="JKJ14" s="254"/>
      <c r="JKK14" s="254"/>
      <c r="JKL14" s="254"/>
      <c r="JKM14" s="254"/>
      <c r="JKN14" s="254"/>
      <c r="JKO14" s="254"/>
      <c r="JKP14" s="254"/>
      <c r="JKQ14" s="254"/>
      <c r="JKR14" s="254"/>
      <c r="JKS14" s="254"/>
      <c r="JKT14" s="254"/>
      <c r="JKU14" s="254"/>
      <c r="JKV14" s="254"/>
      <c r="JKW14" s="254"/>
      <c r="JKX14" s="254"/>
      <c r="JKY14" s="254"/>
      <c r="JKZ14" s="254"/>
      <c r="JLA14" s="254"/>
      <c r="JLB14" s="254"/>
      <c r="JLC14" s="254"/>
      <c r="JLD14" s="254"/>
      <c r="JLE14" s="254"/>
      <c r="JLF14" s="254"/>
      <c r="JLG14" s="254"/>
      <c r="JLH14" s="254"/>
      <c r="JLI14" s="254"/>
      <c r="JLJ14" s="254"/>
      <c r="JLK14" s="254"/>
      <c r="JLL14" s="254"/>
      <c r="JLM14" s="254"/>
      <c r="JLN14" s="254"/>
      <c r="JLO14" s="254"/>
      <c r="JLP14" s="254"/>
      <c r="JLQ14" s="254"/>
      <c r="JLR14" s="254"/>
      <c r="JLS14" s="254"/>
      <c r="JLT14" s="254"/>
      <c r="JLU14" s="254"/>
      <c r="JLV14" s="254"/>
      <c r="JLW14" s="254"/>
      <c r="JLX14" s="254"/>
      <c r="JLY14" s="254"/>
      <c r="JLZ14" s="254"/>
      <c r="JMA14" s="254"/>
      <c r="JMB14" s="254"/>
      <c r="JMC14" s="254"/>
      <c r="JMD14" s="254"/>
      <c r="JME14" s="254"/>
      <c r="JMF14" s="254"/>
      <c r="JMG14" s="254"/>
      <c r="JMH14" s="254"/>
      <c r="JMI14" s="254"/>
      <c r="JMJ14" s="254"/>
      <c r="JMK14" s="254"/>
      <c r="JML14" s="254"/>
      <c r="JMM14" s="254"/>
      <c r="JMN14" s="254"/>
      <c r="JMO14" s="254"/>
      <c r="JMP14" s="254"/>
      <c r="JMQ14" s="254"/>
      <c r="JMR14" s="254"/>
      <c r="JMS14" s="254"/>
      <c r="JMT14" s="254"/>
      <c r="JMU14" s="254"/>
      <c r="JMV14" s="254"/>
      <c r="JMW14" s="254"/>
      <c r="JMX14" s="254"/>
      <c r="JMY14" s="254"/>
      <c r="JMZ14" s="254"/>
      <c r="JNA14" s="254"/>
      <c r="JNB14" s="254"/>
      <c r="JNC14" s="254"/>
      <c r="JND14" s="254"/>
      <c r="JNE14" s="254"/>
      <c r="JNF14" s="254"/>
      <c r="JNG14" s="254"/>
      <c r="JNH14" s="254"/>
      <c r="JNI14" s="254"/>
      <c r="JNJ14" s="254"/>
      <c r="JNK14" s="254"/>
      <c r="JNL14" s="254"/>
      <c r="JNM14" s="254"/>
      <c r="JNN14" s="254"/>
      <c r="JNO14" s="254"/>
      <c r="JNP14" s="254"/>
      <c r="JNQ14" s="254"/>
      <c r="JNR14" s="254"/>
      <c r="JNS14" s="254"/>
      <c r="JNT14" s="254"/>
      <c r="JNU14" s="254"/>
      <c r="JNV14" s="254"/>
      <c r="JNW14" s="254"/>
      <c r="JNX14" s="254"/>
      <c r="JNY14" s="254"/>
      <c r="JNZ14" s="254"/>
      <c r="JOA14" s="254"/>
      <c r="JOB14" s="254"/>
      <c r="JOC14" s="254"/>
      <c r="JOD14" s="254"/>
      <c r="JOE14" s="254"/>
      <c r="JOF14" s="254"/>
      <c r="JOG14" s="254"/>
      <c r="JOH14" s="254"/>
      <c r="JOI14" s="254"/>
      <c r="JOJ14" s="254"/>
      <c r="JOK14" s="254"/>
      <c r="JOL14" s="254"/>
      <c r="JOM14" s="254"/>
      <c r="JON14" s="254"/>
      <c r="JOO14" s="254"/>
      <c r="JOP14" s="254"/>
      <c r="JOQ14" s="254"/>
      <c r="JOR14" s="254"/>
      <c r="JOS14" s="254"/>
      <c r="JOT14" s="254"/>
      <c r="JOU14" s="254"/>
      <c r="JOV14" s="254"/>
      <c r="JOW14" s="254"/>
      <c r="JOX14" s="254"/>
      <c r="JOY14" s="254"/>
      <c r="JOZ14" s="254"/>
      <c r="JPA14" s="254"/>
      <c r="JPB14" s="254"/>
      <c r="JPC14" s="254"/>
      <c r="JPD14" s="254"/>
      <c r="JPE14" s="254"/>
      <c r="JPF14" s="254"/>
      <c r="JPG14" s="254"/>
      <c r="JPH14" s="254"/>
      <c r="JPI14" s="254"/>
      <c r="JPJ14" s="254"/>
      <c r="JPK14" s="254"/>
      <c r="JPL14" s="254"/>
      <c r="JPM14" s="254"/>
      <c r="JPN14" s="254"/>
      <c r="JPO14" s="254"/>
      <c r="JPP14" s="254"/>
      <c r="JPQ14" s="254"/>
      <c r="JPR14" s="254"/>
      <c r="JPS14" s="254"/>
      <c r="JPT14" s="254"/>
      <c r="JPU14" s="254"/>
      <c r="JPV14" s="254"/>
      <c r="JPW14" s="254"/>
      <c r="JPX14" s="254"/>
      <c r="JPY14" s="254"/>
      <c r="JPZ14" s="254"/>
      <c r="JQA14" s="254"/>
      <c r="JQB14" s="254"/>
      <c r="JQC14" s="254"/>
      <c r="JQD14" s="254"/>
      <c r="JQE14" s="254"/>
      <c r="JQF14" s="254"/>
      <c r="JQG14" s="254"/>
      <c r="JQH14" s="254"/>
      <c r="JQI14" s="254"/>
      <c r="JQJ14" s="254"/>
      <c r="JQK14" s="254"/>
      <c r="JQL14" s="254"/>
      <c r="JQM14" s="254"/>
      <c r="JQN14" s="254"/>
      <c r="JQO14" s="254"/>
      <c r="JQP14" s="254"/>
      <c r="JQQ14" s="254"/>
      <c r="JQR14" s="254"/>
      <c r="JQS14" s="254"/>
      <c r="JQT14" s="254"/>
      <c r="JQU14" s="254"/>
      <c r="JQV14" s="254"/>
      <c r="JQW14" s="254"/>
      <c r="JQX14" s="254"/>
      <c r="JQY14" s="254"/>
      <c r="JQZ14" s="254"/>
      <c r="JRA14" s="254"/>
      <c r="JRB14" s="254"/>
      <c r="JRC14" s="254"/>
      <c r="JRD14" s="254"/>
      <c r="JRE14" s="254"/>
      <c r="JRF14" s="254"/>
      <c r="JRG14" s="254"/>
      <c r="JRH14" s="254"/>
      <c r="JRI14" s="254"/>
      <c r="JRJ14" s="254"/>
      <c r="JRK14" s="254"/>
      <c r="JRL14" s="254"/>
      <c r="JRM14" s="254"/>
      <c r="JRN14" s="254"/>
      <c r="JRO14" s="254"/>
      <c r="JRP14" s="254"/>
      <c r="JRQ14" s="254"/>
      <c r="JRR14" s="254"/>
      <c r="JRS14" s="254"/>
      <c r="JRT14" s="254"/>
      <c r="JRU14" s="254"/>
      <c r="JRV14" s="254"/>
      <c r="JRW14" s="254"/>
      <c r="JRX14" s="254"/>
      <c r="JRY14" s="254"/>
      <c r="JRZ14" s="254"/>
      <c r="JSA14" s="254"/>
      <c r="JSB14" s="254"/>
      <c r="JSC14" s="254"/>
      <c r="JSD14" s="254"/>
      <c r="JSE14" s="254"/>
      <c r="JSF14" s="254"/>
      <c r="JSG14" s="254"/>
      <c r="JSH14" s="254"/>
      <c r="JSI14" s="254"/>
      <c r="JSJ14" s="254"/>
      <c r="JSK14" s="254"/>
      <c r="JSL14" s="254"/>
      <c r="JSM14" s="254"/>
      <c r="JSN14" s="254"/>
      <c r="JSO14" s="254"/>
      <c r="JSP14" s="254"/>
      <c r="JSQ14" s="254"/>
      <c r="JSR14" s="254"/>
      <c r="JSS14" s="254"/>
      <c r="JST14" s="254"/>
      <c r="JSU14" s="254"/>
      <c r="JSV14" s="254"/>
      <c r="JSW14" s="254"/>
      <c r="JSX14" s="254"/>
      <c r="JSY14" s="254"/>
      <c r="JSZ14" s="254"/>
      <c r="JTA14" s="254"/>
      <c r="JTB14" s="254"/>
      <c r="JTC14" s="254"/>
      <c r="JTD14" s="254"/>
      <c r="JTE14" s="254"/>
      <c r="JTF14" s="254"/>
      <c r="JTG14" s="254"/>
      <c r="JTH14" s="254"/>
      <c r="JTI14" s="254"/>
      <c r="JTJ14" s="254"/>
      <c r="JTK14" s="254"/>
      <c r="JTL14" s="254"/>
      <c r="JTM14" s="254"/>
      <c r="JTN14" s="254"/>
      <c r="JTO14" s="254"/>
      <c r="JTP14" s="254"/>
      <c r="JTQ14" s="254"/>
      <c r="JTR14" s="254"/>
      <c r="JTS14" s="254"/>
      <c r="JTT14" s="254"/>
      <c r="JTU14" s="254"/>
      <c r="JTV14" s="254"/>
      <c r="JTW14" s="254"/>
      <c r="JTX14" s="254"/>
      <c r="JTY14" s="254"/>
      <c r="JTZ14" s="254"/>
      <c r="JUA14" s="254"/>
      <c r="JUB14" s="254"/>
      <c r="JUC14" s="254"/>
      <c r="JUD14" s="254"/>
      <c r="JUE14" s="254"/>
      <c r="JUF14" s="254"/>
      <c r="JUG14" s="254"/>
      <c r="JUH14" s="254"/>
      <c r="JUI14" s="254"/>
      <c r="JUJ14" s="254"/>
      <c r="JUK14" s="254"/>
      <c r="JUL14" s="254"/>
      <c r="JUM14" s="254"/>
      <c r="JUN14" s="254"/>
      <c r="JUO14" s="254"/>
      <c r="JUP14" s="254"/>
      <c r="JUQ14" s="254"/>
      <c r="JUR14" s="254"/>
      <c r="JUS14" s="254"/>
      <c r="JUT14" s="254"/>
      <c r="JUU14" s="254"/>
      <c r="JUV14" s="254"/>
      <c r="JUW14" s="254"/>
      <c r="JUX14" s="254"/>
      <c r="JUY14" s="254"/>
      <c r="JUZ14" s="254"/>
      <c r="JVA14" s="254"/>
      <c r="JVB14" s="254"/>
      <c r="JVC14" s="254"/>
      <c r="JVD14" s="254"/>
      <c r="JVE14" s="254"/>
      <c r="JVF14" s="254"/>
      <c r="JVG14" s="254"/>
      <c r="JVH14" s="254"/>
      <c r="JVI14" s="254"/>
      <c r="JVJ14" s="254"/>
      <c r="JVK14" s="254"/>
      <c r="JVL14" s="254"/>
      <c r="JVM14" s="254"/>
      <c r="JVN14" s="254"/>
      <c r="JVO14" s="254"/>
      <c r="JVP14" s="254"/>
      <c r="JVQ14" s="254"/>
      <c r="JVR14" s="254"/>
      <c r="JVS14" s="254"/>
      <c r="JVT14" s="254"/>
      <c r="JVU14" s="254"/>
      <c r="JVV14" s="254"/>
      <c r="JVW14" s="254"/>
      <c r="JVX14" s="254"/>
      <c r="JVY14" s="254"/>
      <c r="JVZ14" s="254"/>
      <c r="JWA14" s="254"/>
      <c r="JWB14" s="254"/>
      <c r="JWC14" s="254"/>
      <c r="JWD14" s="254"/>
      <c r="JWE14" s="254"/>
      <c r="JWF14" s="254"/>
      <c r="JWG14" s="254"/>
      <c r="JWH14" s="254"/>
      <c r="JWI14" s="254"/>
      <c r="JWJ14" s="254"/>
      <c r="JWK14" s="254"/>
      <c r="JWL14" s="254"/>
      <c r="JWM14" s="254"/>
      <c r="JWN14" s="254"/>
      <c r="JWO14" s="254"/>
      <c r="JWP14" s="254"/>
      <c r="JWQ14" s="254"/>
      <c r="JWR14" s="254"/>
      <c r="JWS14" s="254"/>
      <c r="JWT14" s="254"/>
      <c r="JWU14" s="254"/>
      <c r="JWV14" s="254"/>
      <c r="JWW14" s="254"/>
      <c r="JWX14" s="254"/>
      <c r="JWY14" s="254"/>
      <c r="JWZ14" s="254"/>
      <c r="JXA14" s="254"/>
      <c r="JXB14" s="254"/>
      <c r="JXC14" s="254"/>
      <c r="JXD14" s="254"/>
      <c r="JXE14" s="254"/>
      <c r="JXF14" s="254"/>
      <c r="JXG14" s="254"/>
      <c r="JXH14" s="254"/>
      <c r="JXI14" s="254"/>
      <c r="JXJ14" s="254"/>
      <c r="JXK14" s="254"/>
      <c r="JXL14" s="254"/>
      <c r="JXM14" s="254"/>
      <c r="JXN14" s="254"/>
      <c r="JXO14" s="254"/>
      <c r="JXP14" s="254"/>
      <c r="JXQ14" s="254"/>
      <c r="JXR14" s="254"/>
      <c r="JXS14" s="254"/>
      <c r="JXT14" s="254"/>
      <c r="JXU14" s="254"/>
      <c r="JXV14" s="254"/>
      <c r="JXW14" s="254"/>
      <c r="JXX14" s="254"/>
      <c r="JXY14" s="254"/>
      <c r="JXZ14" s="254"/>
      <c r="JYA14" s="254"/>
      <c r="JYB14" s="254"/>
      <c r="JYC14" s="254"/>
      <c r="JYD14" s="254"/>
      <c r="JYE14" s="254"/>
      <c r="JYF14" s="254"/>
      <c r="JYG14" s="254"/>
      <c r="JYH14" s="254"/>
      <c r="JYI14" s="254"/>
      <c r="JYJ14" s="254"/>
      <c r="JYK14" s="254"/>
      <c r="JYL14" s="254"/>
      <c r="JYM14" s="254"/>
      <c r="JYN14" s="254"/>
      <c r="JYO14" s="254"/>
      <c r="JYP14" s="254"/>
      <c r="JYQ14" s="254"/>
      <c r="JYR14" s="254"/>
      <c r="JYS14" s="254"/>
      <c r="JYT14" s="254"/>
      <c r="JYU14" s="254"/>
      <c r="JYV14" s="254"/>
      <c r="JYW14" s="254"/>
      <c r="JYX14" s="254"/>
      <c r="JYY14" s="254"/>
      <c r="JYZ14" s="254"/>
      <c r="JZA14" s="254"/>
      <c r="JZB14" s="254"/>
      <c r="JZC14" s="254"/>
      <c r="JZD14" s="254"/>
      <c r="JZE14" s="254"/>
      <c r="JZF14" s="254"/>
      <c r="JZG14" s="254"/>
      <c r="JZH14" s="254"/>
      <c r="JZI14" s="254"/>
      <c r="JZJ14" s="254"/>
      <c r="JZK14" s="254"/>
      <c r="JZL14" s="254"/>
      <c r="JZM14" s="254"/>
      <c r="JZN14" s="254"/>
      <c r="JZO14" s="254"/>
      <c r="JZP14" s="254"/>
      <c r="JZQ14" s="254"/>
      <c r="JZR14" s="254"/>
      <c r="JZS14" s="254"/>
      <c r="JZT14" s="254"/>
      <c r="JZU14" s="254"/>
      <c r="JZV14" s="254"/>
      <c r="JZW14" s="254"/>
      <c r="JZX14" s="254"/>
      <c r="JZY14" s="254"/>
      <c r="JZZ14" s="254"/>
      <c r="KAA14" s="254"/>
      <c r="KAB14" s="254"/>
      <c r="KAC14" s="254"/>
      <c r="KAD14" s="254"/>
      <c r="KAE14" s="254"/>
      <c r="KAF14" s="254"/>
      <c r="KAG14" s="254"/>
      <c r="KAH14" s="254"/>
      <c r="KAI14" s="254"/>
      <c r="KAJ14" s="254"/>
      <c r="KAK14" s="254"/>
      <c r="KAL14" s="254"/>
      <c r="KAM14" s="254"/>
      <c r="KAN14" s="254"/>
      <c r="KAO14" s="254"/>
      <c r="KAP14" s="254"/>
      <c r="KAQ14" s="254"/>
      <c r="KAR14" s="254"/>
      <c r="KAS14" s="254"/>
      <c r="KAT14" s="254"/>
      <c r="KAU14" s="254"/>
      <c r="KAV14" s="254"/>
      <c r="KAW14" s="254"/>
      <c r="KAX14" s="254"/>
      <c r="KAY14" s="254"/>
      <c r="KAZ14" s="254"/>
      <c r="KBA14" s="254"/>
      <c r="KBB14" s="254"/>
      <c r="KBC14" s="254"/>
      <c r="KBD14" s="254"/>
      <c r="KBE14" s="254"/>
      <c r="KBF14" s="254"/>
      <c r="KBG14" s="254"/>
      <c r="KBH14" s="254"/>
      <c r="KBI14" s="254"/>
      <c r="KBJ14" s="254"/>
      <c r="KBK14" s="254"/>
      <c r="KBL14" s="254"/>
      <c r="KBM14" s="254"/>
      <c r="KBN14" s="254"/>
      <c r="KBO14" s="254"/>
      <c r="KBP14" s="254"/>
      <c r="KBQ14" s="254"/>
      <c r="KBR14" s="254"/>
      <c r="KBS14" s="254"/>
      <c r="KBT14" s="254"/>
      <c r="KBU14" s="254"/>
      <c r="KBV14" s="254"/>
      <c r="KBW14" s="254"/>
      <c r="KBX14" s="254"/>
      <c r="KBY14" s="254"/>
      <c r="KBZ14" s="254"/>
      <c r="KCA14" s="254"/>
      <c r="KCB14" s="254"/>
      <c r="KCC14" s="254"/>
      <c r="KCD14" s="254"/>
      <c r="KCE14" s="254"/>
      <c r="KCF14" s="254"/>
      <c r="KCG14" s="254"/>
      <c r="KCH14" s="254"/>
      <c r="KCI14" s="254"/>
      <c r="KCJ14" s="254"/>
      <c r="KCK14" s="254"/>
      <c r="KCL14" s="254"/>
      <c r="KCM14" s="254"/>
      <c r="KCN14" s="254"/>
      <c r="KCO14" s="254"/>
      <c r="KCP14" s="254"/>
      <c r="KCQ14" s="254"/>
      <c r="KCR14" s="254"/>
      <c r="KCS14" s="254"/>
      <c r="KCT14" s="254"/>
      <c r="KCU14" s="254"/>
      <c r="KCV14" s="254"/>
      <c r="KCW14" s="254"/>
      <c r="KCX14" s="254"/>
      <c r="KCY14" s="254"/>
      <c r="KCZ14" s="254"/>
      <c r="KDA14" s="254"/>
      <c r="KDB14" s="254"/>
      <c r="KDC14" s="254"/>
      <c r="KDD14" s="254"/>
      <c r="KDE14" s="254"/>
      <c r="KDF14" s="254"/>
      <c r="KDG14" s="254"/>
      <c r="KDH14" s="254"/>
      <c r="KDI14" s="254"/>
      <c r="KDJ14" s="254"/>
      <c r="KDK14" s="254"/>
      <c r="KDL14" s="254"/>
      <c r="KDM14" s="254"/>
      <c r="KDN14" s="254"/>
      <c r="KDO14" s="254"/>
      <c r="KDP14" s="254"/>
      <c r="KDQ14" s="254"/>
      <c r="KDR14" s="254"/>
      <c r="KDS14" s="254"/>
      <c r="KDT14" s="254"/>
      <c r="KDU14" s="254"/>
      <c r="KDV14" s="254"/>
      <c r="KDW14" s="254"/>
      <c r="KDX14" s="254"/>
      <c r="KDY14" s="254"/>
      <c r="KDZ14" s="254"/>
      <c r="KEA14" s="254"/>
      <c r="KEB14" s="254"/>
      <c r="KEC14" s="254"/>
      <c r="KED14" s="254"/>
      <c r="KEE14" s="254"/>
      <c r="KEF14" s="254"/>
      <c r="KEG14" s="254"/>
      <c r="KEH14" s="254"/>
      <c r="KEI14" s="254"/>
      <c r="KEJ14" s="254"/>
      <c r="KEK14" s="254"/>
      <c r="KEL14" s="254"/>
      <c r="KEM14" s="254"/>
      <c r="KEN14" s="254"/>
      <c r="KEO14" s="254"/>
      <c r="KEP14" s="254"/>
      <c r="KEQ14" s="254"/>
      <c r="KER14" s="254"/>
      <c r="KES14" s="254"/>
      <c r="KET14" s="254"/>
      <c r="KEU14" s="254"/>
      <c r="KEV14" s="254"/>
      <c r="KEW14" s="254"/>
      <c r="KEX14" s="254"/>
      <c r="KEY14" s="254"/>
      <c r="KEZ14" s="254"/>
      <c r="KFA14" s="254"/>
      <c r="KFB14" s="254"/>
      <c r="KFC14" s="254"/>
      <c r="KFD14" s="254"/>
      <c r="KFE14" s="254"/>
      <c r="KFF14" s="254"/>
      <c r="KFG14" s="254"/>
      <c r="KFH14" s="254"/>
      <c r="KFI14" s="254"/>
      <c r="KFJ14" s="254"/>
      <c r="KFK14" s="254"/>
      <c r="KFL14" s="254"/>
      <c r="KFM14" s="254"/>
      <c r="KFN14" s="254"/>
      <c r="KFO14" s="254"/>
      <c r="KFP14" s="254"/>
      <c r="KFQ14" s="254"/>
      <c r="KFR14" s="254"/>
      <c r="KFS14" s="254"/>
      <c r="KFT14" s="254"/>
      <c r="KFU14" s="254"/>
      <c r="KFV14" s="254"/>
      <c r="KFW14" s="254"/>
      <c r="KFX14" s="254"/>
      <c r="KFY14" s="254"/>
      <c r="KFZ14" s="254"/>
      <c r="KGA14" s="254"/>
      <c r="KGB14" s="254"/>
      <c r="KGC14" s="254"/>
      <c r="KGD14" s="254"/>
      <c r="KGE14" s="254"/>
      <c r="KGF14" s="254"/>
      <c r="KGG14" s="254"/>
      <c r="KGH14" s="254"/>
      <c r="KGI14" s="254"/>
      <c r="KGJ14" s="254"/>
      <c r="KGK14" s="254"/>
      <c r="KGL14" s="254"/>
      <c r="KGM14" s="254"/>
      <c r="KGN14" s="254"/>
      <c r="KGO14" s="254"/>
      <c r="KGP14" s="254"/>
      <c r="KGQ14" s="254"/>
      <c r="KGR14" s="254"/>
      <c r="KGS14" s="254"/>
      <c r="KGT14" s="254"/>
      <c r="KGU14" s="254"/>
      <c r="KGV14" s="254"/>
      <c r="KGW14" s="254"/>
      <c r="KGX14" s="254"/>
      <c r="KGY14" s="254"/>
      <c r="KGZ14" s="254"/>
      <c r="KHA14" s="254"/>
      <c r="KHB14" s="254"/>
      <c r="KHC14" s="254"/>
      <c r="KHD14" s="254"/>
      <c r="KHE14" s="254"/>
      <c r="KHF14" s="254"/>
      <c r="KHG14" s="254"/>
      <c r="KHH14" s="254"/>
      <c r="KHI14" s="254"/>
      <c r="KHJ14" s="254"/>
      <c r="KHK14" s="254"/>
      <c r="KHL14" s="254"/>
      <c r="KHM14" s="254"/>
      <c r="KHN14" s="254"/>
      <c r="KHO14" s="254"/>
      <c r="KHP14" s="254"/>
      <c r="KHQ14" s="254"/>
      <c r="KHR14" s="254"/>
      <c r="KHS14" s="254"/>
      <c r="KHT14" s="254"/>
      <c r="KHU14" s="254"/>
      <c r="KHV14" s="254"/>
      <c r="KHW14" s="254"/>
      <c r="KHX14" s="254"/>
      <c r="KHY14" s="254"/>
      <c r="KHZ14" s="254"/>
      <c r="KIA14" s="254"/>
      <c r="KIB14" s="254"/>
      <c r="KIC14" s="254"/>
      <c r="KID14" s="254"/>
      <c r="KIE14" s="254"/>
      <c r="KIF14" s="254"/>
      <c r="KIG14" s="254"/>
      <c r="KIH14" s="254"/>
      <c r="KII14" s="254"/>
      <c r="KIJ14" s="254"/>
      <c r="KIK14" s="254"/>
      <c r="KIL14" s="254"/>
      <c r="KIM14" s="254"/>
      <c r="KIN14" s="254"/>
      <c r="KIO14" s="254"/>
      <c r="KIP14" s="254"/>
      <c r="KIQ14" s="254"/>
      <c r="KIR14" s="254"/>
      <c r="KIS14" s="254"/>
      <c r="KIT14" s="254"/>
      <c r="KIU14" s="254"/>
      <c r="KIV14" s="254"/>
      <c r="KIW14" s="254"/>
      <c r="KIX14" s="254"/>
      <c r="KIY14" s="254"/>
      <c r="KIZ14" s="254"/>
      <c r="KJA14" s="254"/>
      <c r="KJB14" s="254"/>
      <c r="KJC14" s="254"/>
      <c r="KJD14" s="254"/>
      <c r="KJE14" s="254"/>
      <c r="KJF14" s="254"/>
      <c r="KJG14" s="254"/>
      <c r="KJH14" s="254"/>
      <c r="KJI14" s="254"/>
      <c r="KJJ14" s="254"/>
      <c r="KJK14" s="254"/>
      <c r="KJL14" s="254"/>
      <c r="KJM14" s="254"/>
      <c r="KJN14" s="254"/>
      <c r="KJO14" s="254"/>
      <c r="KJP14" s="254"/>
      <c r="KJQ14" s="254"/>
      <c r="KJR14" s="254"/>
      <c r="KJS14" s="254"/>
      <c r="KJT14" s="254"/>
      <c r="KJU14" s="254"/>
      <c r="KJV14" s="254"/>
      <c r="KJW14" s="254"/>
      <c r="KJX14" s="254"/>
      <c r="KJY14" s="254"/>
      <c r="KJZ14" s="254"/>
      <c r="KKA14" s="254"/>
      <c r="KKB14" s="254"/>
      <c r="KKC14" s="254"/>
      <c r="KKD14" s="254"/>
      <c r="KKE14" s="254"/>
      <c r="KKF14" s="254"/>
      <c r="KKG14" s="254"/>
      <c r="KKH14" s="254"/>
      <c r="KKI14" s="254"/>
      <c r="KKJ14" s="254"/>
      <c r="KKK14" s="254"/>
      <c r="KKL14" s="254"/>
      <c r="KKM14" s="254"/>
      <c r="KKN14" s="254"/>
      <c r="KKO14" s="254"/>
      <c r="KKP14" s="254"/>
      <c r="KKQ14" s="254"/>
      <c r="KKR14" s="254"/>
      <c r="KKS14" s="254"/>
      <c r="KKT14" s="254"/>
      <c r="KKU14" s="254"/>
      <c r="KKV14" s="254"/>
      <c r="KKW14" s="254"/>
      <c r="KKX14" s="254"/>
      <c r="KKY14" s="254"/>
      <c r="KKZ14" s="254"/>
      <c r="KLA14" s="254"/>
      <c r="KLB14" s="254"/>
      <c r="KLC14" s="254"/>
      <c r="KLD14" s="254"/>
      <c r="KLE14" s="254"/>
      <c r="KLF14" s="254"/>
      <c r="KLG14" s="254"/>
      <c r="KLH14" s="254"/>
      <c r="KLI14" s="254"/>
      <c r="KLJ14" s="254"/>
      <c r="KLK14" s="254"/>
      <c r="KLL14" s="254"/>
      <c r="KLM14" s="254"/>
      <c r="KLN14" s="254"/>
      <c r="KLO14" s="254"/>
      <c r="KLP14" s="254"/>
      <c r="KLQ14" s="254"/>
      <c r="KLR14" s="254"/>
      <c r="KLS14" s="254"/>
      <c r="KLT14" s="254"/>
      <c r="KLU14" s="254"/>
      <c r="KLV14" s="254"/>
      <c r="KLW14" s="254"/>
      <c r="KLX14" s="254"/>
      <c r="KLY14" s="254"/>
      <c r="KLZ14" s="254"/>
      <c r="KMA14" s="254"/>
      <c r="KMB14" s="254"/>
      <c r="KMC14" s="254"/>
      <c r="KMD14" s="254"/>
      <c r="KME14" s="254"/>
      <c r="KMF14" s="254"/>
      <c r="KMG14" s="254"/>
      <c r="KMH14" s="254"/>
      <c r="KMI14" s="254"/>
      <c r="KMJ14" s="254"/>
      <c r="KMK14" s="254"/>
      <c r="KML14" s="254"/>
      <c r="KMM14" s="254"/>
      <c r="KMN14" s="254"/>
      <c r="KMO14" s="254"/>
      <c r="KMP14" s="254"/>
      <c r="KMQ14" s="254"/>
      <c r="KMR14" s="254"/>
      <c r="KMS14" s="254"/>
      <c r="KMT14" s="254"/>
      <c r="KMU14" s="254"/>
      <c r="KMV14" s="254"/>
      <c r="KMW14" s="254"/>
      <c r="KMX14" s="254"/>
      <c r="KMY14" s="254"/>
      <c r="KMZ14" s="254"/>
      <c r="KNA14" s="254"/>
      <c r="KNB14" s="254"/>
      <c r="KNC14" s="254"/>
      <c r="KND14" s="254"/>
      <c r="KNE14" s="254"/>
      <c r="KNF14" s="254"/>
      <c r="KNG14" s="254"/>
      <c r="KNH14" s="254"/>
      <c r="KNI14" s="254"/>
      <c r="KNJ14" s="254"/>
      <c r="KNK14" s="254"/>
      <c r="KNL14" s="254"/>
      <c r="KNM14" s="254"/>
      <c r="KNN14" s="254"/>
      <c r="KNO14" s="254"/>
      <c r="KNP14" s="254"/>
      <c r="KNQ14" s="254"/>
      <c r="KNR14" s="254"/>
      <c r="KNS14" s="254"/>
      <c r="KNT14" s="254"/>
      <c r="KNU14" s="254"/>
      <c r="KNV14" s="254"/>
      <c r="KNW14" s="254"/>
      <c r="KNX14" s="254"/>
      <c r="KNY14" s="254"/>
      <c r="KNZ14" s="254"/>
      <c r="KOA14" s="254"/>
      <c r="KOB14" s="254"/>
      <c r="KOC14" s="254"/>
      <c r="KOD14" s="254"/>
      <c r="KOE14" s="254"/>
      <c r="KOF14" s="254"/>
      <c r="KOG14" s="254"/>
      <c r="KOH14" s="254"/>
      <c r="KOI14" s="254"/>
      <c r="KOJ14" s="254"/>
      <c r="KOK14" s="254"/>
      <c r="KOL14" s="254"/>
      <c r="KOM14" s="254"/>
      <c r="KON14" s="254"/>
      <c r="KOO14" s="254"/>
      <c r="KOP14" s="254"/>
      <c r="KOQ14" s="254"/>
      <c r="KOR14" s="254"/>
      <c r="KOS14" s="254"/>
      <c r="KOT14" s="254"/>
      <c r="KOU14" s="254"/>
      <c r="KOV14" s="254"/>
      <c r="KOW14" s="254"/>
      <c r="KOX14" s="254"/>
      <c r="KOY14" s="254"/>
      <c r="KOZ14" s="254"/>
      <c r="KPA14" s="254"/>
      <c r="KPB14" s="254"/>
      <c r="KPC14" s="254"/>
      <c r="KPD14" s="254"/>
      <c r="KPE14" s="254"/>
      <c r="KPF14" s="254"/>
      <c r="KPG14" s="254"/>
      <c r="KPH14" s="254"/>
      <c r="KPI14" s="254"/>
      <c r="KPJ14" s="254"/>
      <c r="KPK14" s="254"/>
      <c r="KPL14" s="254"/>
      <c r="KPM14" s="254"/>
      <c r="KPN14" s="254"/>
      <c r="KPO14" s="254"/>
      <c r="KPP14" s="254"/>
      <c r="KPQ14" s="254"/>
      <c r="KPR14" s="254"/>
      <c r="KPS14" s="254"/>
      <c r="KPT14" s="254"/>
      <c r="KPU14" s="254"/>
      <c r="KPV14" s="254"/>
      <c r="KPW14" s="254"/>
      <c r="KPX14" s="254"/>
      <c r="KPY14" s="254"/>
      <c r="KPZ14" s="254"/>
      <c r="KQA14" s="254"/>
      <c r="KQB14" s="254"/>
      <c r="KQC14" s="254"/>
      <c r="KQD14" s="254"/>
      <c r="KQE14" s="254"/>
      <c r="KQF14" s="254"/>
      <c r="KQG14" s="254"/>
      <c r="KQH14" s="254"/>
      <c r="KQI14" s="254"/>
      <c r="KQJ14" s="254"/>
      <c r="KQK14" s="254"/>
      <c r="KQL14" s="254"/>
      <c r="KQM14" s="254"/>
      <c r="KQN14" s="254"/>
      <c r="KQO14" s="254"/>
      <c r="KQP14" s="254"/>
      <c r="KQQ14" s="254"/>
      <c r="KQR14" s="254"/>
      <c r="KQS14" s="254"/>
      <c r="KQT14" s="254"/>
      <c r="KQU14" s="254"/>
      <c r="KQV14" s="254"/>
      <c r="KQW14" s="254"/>
      <c r="KQX14" s="254"/>
      <c r="KQY14" s="254"/>
      <c r="KQZ14" s="254"/>
      <c r="KRA14" s="254"/>
      <c r="KRB14" s="254"/>
      <c r="KRC14" s="254"/>
      <c r="KRD14" s="254"/>
      <c r="KRE14" s="254"/>
      <c r="KRF14" s="254"/>
      <c r="KRG14" s="254"/>
      <c r="KRH14" s="254"/>
      <c r="KRI14" s="254"/>
      <c r="KRJ14" s="254"/>
      <c r="KRK14" s="254"/>
      <c r="KRL14" s="254"/>
      <c r="KRM14" s="254"/>
      <c r="KRN14" s="254"/>
      <c r="KRO14" s="254"/>
      <c r="KRP14" s="254"/>
      <c r="KRQ14" s="254"/>
      <c r="KRR14" s="254"/>
      <c r="KRS14" s="254"/>
      <c r="KRT14" s="254"/>
      <c r="KRU14" s="254"/>
      <c r="KRV14" s="254"/>
      <c r="KRW14" s="254"/>
      <c r="KRX14" s="254"/>
      <c r="KRY14" s="254"/>
      <c r="KRZ14" s="254"/>
      <c r="KSA14" s="254"/>
      <c r="KSB14" s="254"/>
      <c r="KSC14" s="254"/>
      <c r="KSD14" s="254"/>
      <c r="KSE14" s="254"/>
      <c r="KSF14" s="254"/>
      <c r="KSG14" s="254"/>
      <c r="KSH14" s="254"/>
      <c r="KSI14" s="254"/>
      <c r="KSJ14" s="254"/>
      <c r="KSK14" s="254"/>
      <c r="KSL14" s="254"/>
      <c r="KSM14" s="254"/>
      <c r="KSN14" s="254"/>
      <c r="KSO14" s="254"/>
      <c r="KSP14" s="254"/>
      <c r="KSQ14" s="254"/>
      <c r="KSR14" s="254"/>
      <c r="KSS14" s="254"/>
      <c r="KST14" s="254"/>
      <c r="KSU14" s="254"/>
      <c r="KSV14" s="254"/>
      <c r="KSW14" s="254"/>
      <c r="KSX14" s="254"/>
      <c r="KSY14" s="254"/>
      <c r="KSZ14" s="254"/>
      <c r="KTA14" s="254"/>
      <c r="KTB14" s="254"/>
      <c r="KTC14" s="254"/>
      <c r="KTD14" s="254"/>
      <c r="KTE14" s="254"/>
      <c r="KTF14" s="254"/>
      <c r="KTG14" s="254"/>
      <c r="KTH14" s="254"/>
      <c r="KTI14" s="254"/>
      <c r="KTJ14" s="254"/>
      <c r="KTK14" s="254"/>
      <c r="KTL14" s="254"/>
      <c r="KTM14" s="254"/>
      <c r="KTN14" s="254"/>
      <c r="KTO14" s="254"/>
      <c r="KTP14" s="254"/>
      <c r="KTQ14" s="254"/>
      <c r="KTR14" s="254"/>
      <c r="KTS14" s="254"/>
      <c r="KTT14" s="254"/>
      <c r="KTU14" s="254"/>
      <c r="KTV14" s="254"/>
      <c r="KTW14" s="254"/>
      <c r="KTX14" s="254"/>
      <c r="KTY14" s="254"/>
      <c r="KTZ14" s="254"/>
      <c r="KUA14" s="254"/>
      <c r="KUB14" s="254"/>
      <c r="KUC14" s="254"/>
      <c r="KUD14" s="254"/>
      <c r="KUE14" s="254"/>
      <c r="KUF14" s="254"/>
      <c r="KUG14" s="254"/>
      <c r="KUH14" s="254"/>
      <c r="KUI14" s="254"/>
      <c r="KUJ14" s="254"/>
      <c r="KUK14" s="254"/>
      <c r="KUL14" s="254"/>
      <c r="KUM14" s="254"/>
      <c r="KUN14" s="254"/>
      <c r="KUO14" s="254"/>
      <c r="KUP14" s="254"/>
      <c r="KUQ14" s="254"/>
      <c r="KUR14" s="254"/>
      <c r="KUS14" s="254"/>
      <c r="KUT14" s="254"/>
      <c r="KUU14" s="254"/>
      <c r="KUV14" s="254"/>
      <c r="KUW14" s="254"/>
      <c r="KUX14" s="254"/>
      <c r="KUY14" s="254"/>
      <c r="KUZ14" s="254"/>
      <c r="KVA14" s="254"/>
      <c r="KVB14" s="254"/>
      <c r="KVC14" s="254"/>
      <c r="KVD14" s="254"/>
      <c r="KVE14" s="254"/>
      <c r="KVF14" s="254"/>
      <c r="KVG14" s="254"/>
      <c r="KVH14" s="254"/>
      <c r="KVI14" s="254"/>
      <c r="KVJ14" s="254"/>
      <c r="KVK14" s="254"/>
      <c r="KVL14" s="254"/>
      <c r="KVM14" s="254"/>
      <c r="KVN14" s="254"/>
      <c r="KVO14" s="254"/>
      <c r="KVP14" s="254"/>
      <c r="KVQ14" s="254"/>
      <c r="KVR14" s="254"/>
      <c r="KVS14" s="254"/>
      <c r="KVT14" s="254"/>
      <c r="KVU14" s="254"/>
      <c r="KVV14" s="254"/>
      <c r="KVW14" s="254"/>
      <c r="KVX14" s="254"/>
      <c r="KVY14" s="254"/>
      <c r="KVZ14" s="254"/>
      <c r="KWA14" s="254"/>
      <c r="KWB14" s="254"/>
      <c r="KWC14" s="254"/>
      <c r="KWD14" s="254"/>
      <c r="KWE14" s="254"/>
      <c r="KWF14" s="254"/>
      <c r="KWG14" s="254"/>
      <c r="KWH14" s="254"/>
      <c r="KWI14" s="254"/>
      <c r="KWJ14" s="254"/>
      <c r="KWK14" s="254"/>
      <c r="KWL14" s="254"/>
      <c r="KWM14" s="254"/>
      <c r="KWN14" s="254"/>
      <c r="KWO14" s="254"/>
      <c r="KWP14" s="254"/>
      <c r="KWQ14" s="254"/>
      <c r="KWR14" s="254"/>
      <c r="KWS14" s="254"/>
      <c r="KWT14" s="254"/>
      <c r="KWU14" s="254"/>
      <c r="KWV14" s="254"/>
      <c r="KWW14" s="254"/>
      <c r="KWX14" s="254"/>
      <c r="KWY14" s="254"/>
      <c r="KWZ14" s="254"/>
      <c r="KXA14" s="254"/>
      <c r="KXB14" s="254"/>
      <c r="KXC14" s="254"/>
      <c r="KXD14" s="254"/>
      <c r="KXE14" s="254"/>
      <c r="KXF14" s="254"/>
      <c r="KXG14" s="254"/>
      <c r="KXH14" s="254"/>
      <c r="KXI14" s="254"/>
      <c r="KXJ14" s="254"/>
      <c r="KXK14" s="254"/>
      <c r="KXL14" s="254"/>
      <c r="KXM14" s="254"/>
      <c r="KXN14" s="254"/>
      <c r="KXO14" s="254"/>
      <c r="KXP14" s="254"/>
      <c r="KXQ14" s="254"/>
      <c r="KXR14" s="254"/>
      <c r="KXS14" s="254"/>
      <c r="KXT14" s="254"/>
      <c r="KXU14" s="254"/>
      <c r="KXV14" s="254"/>
      <c r="KXW14" s="254"/>
      <c r="KXX14" s="254"/>
      <c r="KXY14" s="254"/>
      <c r="KXZ14" s="254"/>
      <c r="KYA14" s="254"/>
      <c r="KYB14" s="254"/>
      <c r="KYC14" s="254"/>
      <c r="KYD14" s="254"/>
      <c r="KYE14" s="254"/>
      <c r="KYF14" s="254"/>
      <c r="KYG14" s="254"/>
      <c r="KYH14" s="254"/>
      <c r="KYI14" s="254"/>
      <c r="KYJ14" s="254"/>
      <c r="KYK14" s="254"/>
      <c r="KYL14" s="254"/>
      <c r="KYM14" s="254"/>
      <c r="KYN14" s="254"/>
      <c r="KYO14" s="254"/>
      <c r="KYP14" s="254"/>
      <c r="KYQ14" s="254"/>
      <c r="KYR14" s="254"/>
      <c r="KYS14" s="254"/>
      <c r="KYT14" s="254"/>
      <c r="KYU14" s="254"/>
      <c r="KYV14" s="254"/>
      <c r="KYW14" s="254"/>
      <c r="KYX14" s="254"/>
      <c r="KYY14" s="254"/>
      <c r="KYZ14" s="254"/>
      <c r="KZA14" s="254"/>
      <c r="KZB14" s="254"/>
      <c r="KZC14" s="254"/>
      <c r="KZD14" s="254"/>
      <c r="KZE14" s="254"/>
      <c r="KZF14" s="254"/>
      <c r="KZG14" s="254"/>
      <c r="KZH14" s="254"/>
      <c r="KZI14" s="254"/>
      <c r="KZJ14" s="254"/>
      <c r="KZK14" s="254"/>
      <c r="KZL14" s="254"/>
      <c r="KZM14" s="254"/>
      <c r="KZN14" s="254"/>
      <c r="KZO14" s="254"/>
      <c r="KZP14" s="254"/>
      <c r="KZQ14" s="254"/>
      <c r="KZR14" s="254"/>
      <c r="KZS14" s="254"/>
      <c r="KZT14" s="254"/>
      <c r="KZU14" s="254"/>
      <c r="KZV14" s="254"/>
      <c r="KZW14" s="254"/>
      <c r="KZX14" s="254"/>
      <c r="KZY14" s="254"/>
      <c r="KZZ14" s="254"/>
      <c r="LAA14" s="254"/>
      <c r="LAB14" s="254"/>
      <c r="LAC14" s="254"/>
      <c r="LAD14" s="254"/>
      <c r="LAE14" s="254"/>
      <c r="LAF14" s="254"/>
      <c r="LAG14" s="254"/>
      <c r="LAH14" s="254"/>
      <c r="LAI14" s="254"/>
      <c r="LAJ14" s="254"/>
      <c r="LAK14" s="254"/>
      <c r="LAL14" s="254"/>
      <c r="LAM14" s="254"/>
      <c r="LAN14" s="254"/>
      <c r="LAO14" s="254"/>
      <c r="LAP14" s="254"/>
      <c r="LAQ14" s="254"/>
      <c r="LAR14" s="254"/>
      <c r="LAS14" s="254"/>
      <c r="LAT14" s="254"/>
      <c r="LAU14" s="254"/>
      <c r="LAV14" s="254"/>
      <c r="LAW14" s="254"/>
      <c r="LAX14" s="254"/>
      <c r="LAY14" s="254"/>
      <c r="LAZ14" s="254"/>
      <c r="LBA14" s="254"/>
      <c r="LBB14" s="254"/>
      <c r="LBC14" s="254"/>
      <c r="LBD14" s="254"/>
      <c r="LBE14" s="254"/>
      <c r="LBF14" s="254"/>
      <c r="LBG14" s="254"/>
      <c r="LBH14" s="254"/>
      <c r="LBI14" s="254"/>
      <c r="LBJ14" s="254"/>
      <c r="LBK14" s="254"/>
      <c r="LBL14" s="254"/>
      <c r="LBM14" s="254"/>
      <c r="LBN14" s="254"/>
      <c r="LBO14" s="254"/>
      <c r="LBP14" s="254"/>
      <c r="LBQ14" s="254"/>
      <c r="LBR14" s="254"/>
      <c r="LBS14" s="254"/>
      <c r="LBT14" s="254"/>
      <c r="LBU14" s="254"/>
      <c r="LBV14" s="254"/>
      <c r="LBW14" s="254"/>
      <c r="LBX14" s="254"/>
      <c r="LBY14" s="254"/>
      <c r="LBZ14" s="254"/>
      <c r="LCA14" s="254"/>
      <c r="LCB14" s="254"/>
      <c r="LCC14" s="254"/>
      <c r="LCD14" s="254"/>
      <c r="LCE14" s="254"/>
      <c r="LCF14" s="254"/>
      <c r="LCG14" s="254"/>
      <c r="LCH14" s="254"/>
      <c r="LCI14" s="254"/>
      <c r="LCJ14" s="254"/>
      <c r="LCK14" s="254"/>
      <c r="LCL14" s="254"/>
      <c r="LCM14" s="254"/>
      <c r="LCN14" s="254"/>
      <c r="LCO14" s="254"/>
      <c r="LCP14" s="254"/>
      <c r="LCQ14" s="254"/>
      <c r="LCR14" s="254"/>
      <c r="LCS14" s="254"/>
      <c r="LCT14" s="254"/>
      <c r="LCU14" s="254"/>
      <c r="LCV14" s="254"/>
      <c r="LCW14" s="254"/>
      <c r="LCX14" s="254"/>
      <c r="LCY14" s="254"/>
      <c r="LCZ14" s="254"/>
      <c r="LDA14" s="254"/>
      <c r="LDB14" s="254"/>
      <c r="LDC14" s="254"/>
      <c r="LDD14" s="254"/>
      <c r="LDE14" s="254"/>
      <c r="LDF14" s="254"/>
      <c r="LDG14" s="254"/>
      <c r="LDH14" s="254"/>
      <c r="LDI14" s="254"/>
      <c r="LDJ14" s="254"/>
      <c r="LDK14" s="254"/>
      <c r="LDL14" s="254"/>
      <c r="LDM14" s="254"/>
      <c r="LDN14" s="254"/>
      <c r="LDO14" s="254"/>
      <c r="LDP14" s="254"/>
      <c r="LDQ14" s="254"/>
      <c r="LDR14" s="254"/>
      <c r="LDS14" s="254"/>
      <c r="LDT14" s="254"/>
      <c r="LDU14" s="254"/>
      <c r="LDV14" s="254"/>
      <c r="LDW14" s="254"/>
      <c r="LDX14" s="254"/>
      <c r="LDY14" s="254"/>
      <c r="LDZ14" s="254"/>
      <c r="LEA14" s="254"/>
      <c r="LEB14" s="254"/>
      <c r="LEC14" s="254"/>
      <c r="LED14" s="254"/>
      <c r="LEE14" s="254"/>
      <c r="LEF14" s="254"/>
      <c r="LEG14" s="254"/>
      <c r="LEH14" s="254"/>
      <c r="LEI14" s="254"/>
      <c r="LEJ14" s="254"/>
      <c r="LEK14" s="254"/>
      <c r="LEL14" s="254"/>
      <c r="LEM14" s="254"/>
      <c r="LEN14" s="254"/>
      <c r="LEO14" s="254"/>
      <c r="LEP14" s="254"/>
      <c r="LEQ14" s="254"/>
      <c r="LER14" s="254"/>
      <c r="LES14" s="254"/>
      <c r="LET14" s="254"/>
      <c r="LEU14" s="254"/>
      <c r="LEV14" s="254"/>
      <c r="LEW14" s="254"/>
      <c r="LEX14" s="254"/>
      <c r="LEY14" s="254"/>
      <c r="LEZ14" s="254"/>
      <c r="LFA14" s="254"/>
      <c r="LFB14" s="254"/>
      <c r="LFC14" s="254"/>
      <c r="LFD14" s="254"/>
      <c r="LFE14" s="254"/>
      <c r="LFF14" s="254"/>
      <c r="LFG14" s="254"/>
      <c r="LFH14" s="254"/>
      <c r="LFI14" s="254"/>
      <c r="LFJ14" s="254"/>
      <c r="LFK14" s="254"/>
      <c r="LFL14" s="254"/>
      <c r="LFM14" s="254"/>
      <c r="LFN14" s="254"/>
      <c r="LFO14" s="254"/>
      <c r="LFP14" s="254"/>
      <c r="LFQ14" s="254"/>
      <c r="LFR14" s="254"/>
      <c r="LFS14" s="254"/>
      <c r="LFT14" s="254"/>
      <c r="LFU14" s="254"/>
      <c r="LFV14" s="254"/>
      <c r="LFW14" s="254"/>
      <c r="LFX14" s="254"/>
      <c r="LFY14" s="254"/>
      <c r="LFZ14" s="254"/>
      <c r="LGA14" s="254"/>
      <c r="LGB14" s="254"/>
      <c r="LGC14" s="254"/>
      <c r="LGD14" s="254"/>
      <c r="LGE14" s="254"/>
      <c r="LGF14" s="254"/>
      <c r="LGG14" s="254"/>
      <c r="LGH14" s="254"/>
      <c r="LGI14" s="254"/>
      <c r="LGJ14" s="254"/>
      <c r="LGK14" s="254"/>
      <c r="LGL14" s="254"/>
      <c r="LGM14" s="254"/>
      <c r="LGN14" s="254"/>
      <c r="LGO14" s="254"/>
      <c r="LGP14" s="254"/>
      <c r="LGQ14" s="254"/>
      <c r="LGR14" s="254"/>
      <c r="LGS14" s="254"/>
      <c r="LGT14" s="254"/>
      <c r="LGU14" s="254"/>
      <c r="LGV14" s="254"/>
      <c r="LGW14" s="254"/>
      <c r="LGX14" s="254"/>
      <c r="LGY14" s="254"/>
      <c r="LGZ14" s="254"/>
      <c r="LHA14" s="254"/>
      <c r="LHB14" s="254"/>
      <c r="LHC14" s="254"/>
      <c r="LHD14" s="254"/>
      <c r="LHE14" s="254"/>
      <c r="LHF14" s="254"/>
      <c r="LHG14" s="254"/>
      <c r="LHH14" s="254"/>
      <c r="LHI14" s="254"/>
      <c r="LHJ14" s="254"/>
      <c r="LHK14" s="254"/>
      <c r="LHL14" s="254"/>
      <c r="LHM14" s="254"/>
      <c r="LHN14" s="254"/>
      <c r="LHO14" s="254"/>
      <c r="LHP14" s="254"/>
      <c r="LHQ14" s="254"/>
      <c r="LHR14" s="254"/>
      <c r="LHS14" s="254"/>
      <c r="LHT14" s="254"/>
      <c r="LHU14" s="254"/>
      <c r="LHV14" s="254"/>
      <c r="LHW14" s="254"/>
      <c r="LHX14" s="254"/>
      <c r="LHY14" s="254"/>
      <c r="LHZ14" s="254"/>
      <c r="LIA14" s="254"/>
      <c r="LIB14" s="254"/>
      <c r="LIC14" s="254"/>
      <c r="LID14" s="254"/>
      <c r="LIE14" s="254"/>
      <c r="LIF14" s="254"/>
      <c r="LIG14" s="254"/>
      <c r="LIH14" s="254"/>
      <c r="LII14" s="254"/>
      <c r="LIJ14" s="254"/>
      <c r="LIK14" s="254"/>
      <c r="LIL14" s="254"/>
      <c r="LIM14" s="254"/>
      <c r="LIN14" s="254"/>
      <c r="LIO14" s="254"/>
      <c r="LIP14" s="254"/>
      <c r="LIQ14" s="254"/>
      <c r="LIR14" s="254"/>
      <c r="LIS14" s="254"/>
      <c r="LIT14" s="254"/>
      <c r="LIU14" s="254"/>
      <c r="LIV14" s="254"/>
      <c r="LIW14" s="254"/>
      <c r="LIX14" s="254"/>
      <c r="LIY14" s="254"/>
      <c r="LIZ14" s="254"/>
      <c r="LJA14" s="254"/>
      <c r="LJB14" s="254"/>
      <c r="LJC14" s="254"/>
      <c r="LJD14" s="254"/>
      <c r="LJE14" s="254"/>
      <c r="LJF14" s="254"/>
      <c r="LJG14" s="254"/>
      <c r="LJH14" s="254"/>
      <c r="LJI14" s="254"/>
      <c r="LJJ14" s="254"/>
      <c r="LJK14" s="254"/>
      <c r="LJL14" s="254"/>
      <c r="LJM14" s="254"/>
      <c r="LJN14" s="254"/>
      <c r="LJO14" s="254"/>
      <c r="LJP14" s="254"/>
      <c r="LJQ14" s="254"/>
      <c r="LJR14" s="254"/>
      <c r="LJS14" s="254"/>
      <c r="LJT14" s="254"/>
      <c r="LJU14" s="254"/>
      <c r="LJV14" s="254"/>
      <c r="LJW14" s="254"/>
      <c r="LJX14" s="254"/>
      <c r="LJY14" s="254"/>
      <c r="LJZ14" s="254"/>
      <c r="LKA14" s="254"/>
      <c r="LKB14" s="254"/>
      <c r="LKC14" s="254"/>
      <c r="LKD14" s="254"/>
      <c r="LKE14" s="254"/>
      <c r="LKF14" s="254"/>
      <c r="LKG14" s="254"/>
      <c r="LKH14" s="254"/>
      <c r="LKI14" s="254"/>
      <c r="LKJ14" s="254"/>
      <c r="LKK14" s="254"/>
      <c r="LKL14" s="254"/>
      <c r="LKM14" s="254"/>
      <c r="LKN14" s="254"/>
      <c r="LKO14" s="254"/>
      <c r="LKP14" s="254"/>
      <c r="LKQ14" s="254"/>
      <c r="LKR14" s="254"/>
      <c r="LKS14" s="254"/>
      <c r="LKT14" s="254"/>
      <c r="LKU14" s="254"/>
      <c r="LKV14" s="254"/>
      <c r="LKW14" s="254"/>
      <c r="LKX14" s="254"/>
      <c r="LKY14" s="254"/>
      <c r="LKZ14" s="254"/>
      <c r="LLA14" s="254"/>
      <c r="LLB14" s="254"/>
      <c r="LLC14" s="254"/>
      <c r="LLD14" s="254"/>
      <c r="LLE14" s="254"/>
      <c r="LLF14" s="254"/>
      <c r="LLG14" s="254"/>
      <c r="LLH14" s="254"/>
      <c r="LLI14" s="254"/>
      <c r="LLJ14" s="254"/>
      <c r="LLK14" s="254"/>
      <c r="LLL14" s="254"/>
      <c r="LLM14" s="254"/>
      <c r="LLN14" s="254"/>
      <c r="LLO14" s="254"/>
      <c r="LLP14" s="254"/>
      <c r="LLQ14" s="254"/>
      <c r="LLR14" s="254"/>
      <c r="LLS14" s="254"/>
      <c r="LLT14" s="254"/>
      <c r="LLU14" s="254"/>
      <c r="LLV14" s="254"/>
      <c r="LLW14" s="254"/>
      <c r="LLX14" s="254"/>
      <c r="LLY14" s="254"/>
      <c r="LLZ14" s="254"/>
      <c r="LMA14" s="254"/>
      <c r="LMB14" s="254"/>
      <c r="LMC14" s="254"/>
      <c r="LMD14" s="254"/>
      <c r="LME14" s="254"/>
      <c r="LMF14" s="254"/>
      <c r="LMG14" s="254"/>
      <c r="LMH14" s="254"/>
      <c r="LMI14" s="254"/>
      <c r="LMJ14" s="254"/>
      <c r="LMK14" s="254"/>
      <c r="LML14" s="254"/>
      <c r="LMM14" s="254"/>
      <c r="LMN14" s="254"/>
      <c r="LMO14" s="254"/>
      <c r="LMP14" s="254"/>
      <c r="LMQ14" s="254"/>
      <c r="LMR14" s="254"/>
      <c r="LMS14" s="254"/>
      <c r="LMT14" s="254"/>
      <c r="LMU14" s="254"/>
      <c r="LMV14" s="254"/>
      <c r="LMW14" s="254"/>
      <c r="LMX14" s="254"/>
      <c r="LMY14" s="254"/>
      <c r="LMZ14" s="254"/>
      <c r="LNA14" s="254"/>
      <c r="LNB14" s="254"/>
      <c r="LNC14" s="254"/>
      <c r="LND14" s="254"/>
      <c r="LNE14" s="254"/>
      <c r="LNF14" s="254"/>
      <c r="LNG14" s="254"/>
      <c r="LNH14" s="254"/>
      <c r="LNI14" s="254"/>
      <c r="LNJ14" s="254"/>
      <c r="LNK14" s="254"/>
      <c r="LNL14" s="254"/>
      <c r="LNM14" s="254"/>
      <c r="LNN14" s="254"/>
      <c r="LNO14" s="254"/>
      <c r="LNP14" s="254"/>
      <c r="LNQ14" s="254"/>
      <c r="LNR14" s="254"/>
      <c r="LNS14" s="254"/>
      <c r="LNT14" s="254"/>
      <c r="LNU14" s="254"/>
      <c r="LNV14" s="254"/>
      <c r="LNW14" s="254"/>
      <c r="LNX14" s="254"/>
      <c r="LNY14" s="254"/>
      <c r="LNZ14" s="254"/>
      <c r="LOA14" s="254"/>
      <c r="LOB14" s="254"/>
      <c r="LOC14" s="254"/>
      <c r="LOD14" s="254"/>
      <c r="LOE14" s="254"/>
      <c r="LOF14" s="254"/>
      <c r="LOG14" s="254"/>
      <c r="LOH14" s="254"/>
      <c r="LOI14" s="254"/>
      <c r="LOJ14" s="254"/>
      <c r="LOK14" s="254"/>
      <c r="LOL14" s="254"/>
      <c r="LOM14" s="254"/>
      <c r="LON14" s="254"/>
      <c r="LOO14" s="254"/>
      <c r="LOP14" s="254"/>
      <c r="LOQ14" s="254"/>
      <c r="LOR14" s="254"/>
      <c r="LOS14" s="254"/>
      <c r="LOT14" s="254"/>
      <c r="LOU14" s="254"/>
      <c r="LOV14" s="254"/>
      <c r="LOW14" s="254"/>
      <c r="LOX14" s="254"/>
      <c r="LOY14" s="254"/>
      <c r="LOZ14" s="254"/>
      <c r="LPA14" s="254"/>
      <c r="LPB14" s="254"/>
      <c r="LPC14" s="254"/>
      <c r="LPD14" s="254"/>
      <c r="LPE14" s="254"/>
      <c r="LPF14" s="254"/>
      <c r="LPG14" s="254"/>
      <c r="LPH14" s="254"/>
      <c r="LPI14" s="254"/>
      <c r="LPJ14" s="254"/>
      <c r="LPK14" s="254"/>
      <c r="LPL14" s="254"/>
      <c r="LPM14" s="254"/>
      <c r="LPN14" s="254"/>
      <c r="LPO14" s="254"/>
      <c r="LPP14" s="254"/>
      <c r="LPQ14" s="254"/>
      <c r="LPR14" s="254"/>
      <c r="LPS14" s="254"/>
      <c r="LPT14" s="254"/>
      <c r="LPU14" s="254"/>
      <c r="LPV14" s="254"/>
      <c r="LPW14" s="254"/>
      <c r="LPX14" s="254"/>
      <c r="LPY14" s="254"/>
      <c r="LPZ14" s="254"/>
      <c r="LQA14" s="254"/>
      <c r="LQB14" s="254"/>
      <c r="LQC14" s="254"/>
      <c r="LQD14" s="254"/>
      <c r="LQE14" s="254"/>
      <c r="LQF14" s="254"/>
      <c r="LQG14" s="254"/>
      <c r="LQH14" s="254"/>
      <c r="LQI14" s="254"/>
      <c r="LQJ14" s="254"/>
      <c r="LQK14" s="254"/>
      <c r="LQL14" s="254"/>
      <c r="LQM14" s="254"/>
      <c r="LQN14" s="254"/>
      <c r="LQO14" s="254"/>
      <c r="LQP14" s="254"/>
      <c r="LQQ14" s="254"/>
      <c r="LQR14" s="254"/>
      <c r="LQS14" s="254"/>
      <c r="LQT14" s="254"/>
      <c r="LQU14" s="254"/>
      <c r="LQV14" s="254"/>
      <c r="LQW14" s="254"/>
      <c r="LQX14" s="254"/>
      <c r="LQY14" s="254"/>
      <c r="LQZ14" s="254"/>
      <c r="LRA14" s="254"/>
      <c r="LRB14" s="254"/>
      <c r="LRC14" s="254"/>
      <c r="LRD14" s="254"/>
      <c r="LRE14" s="254"/>
      <c r="LRF14" s="254"/>
      <c r="LRG14" s="254"/>
      <c r="LRH14" s="254"/>
      <c r="LRI14" s="254"/>
      <c r="LRJ14" s="254"/>
      <c r="LRK14" s="254"/>
      <c r="LRL14" s="254"/>
      <c r="LRM14" s="254"/>
      <c r="LRN14" s="254"/>
      <c r="LRO14" s="254"/>
      <c r="LRP14" s="254"/>
      <c r="LRQ14" s="254"/>
      <c r="LRR14" s="254"/>
      <c r="LRS14" s="254"/>
      <c r="LRT14" s="254"/>
      <c r="LRU14" s="254"/>
      <c r="LRV14" s="254"/>
      <c r="LRW14" s="254"/>
      <c r="LRX14" s="254"/>
      <c r="LRY14" s="254"/>
      <c r="LRZ14" s="254"/>
      <c r="LSA14" s="254"/>
      <c r="LSB14" s="254"/>
      <c r="LSC14" s="254"/>
      <c r="LSD14" s="254"/>
      <c r="LSE14" s="254"/>
      <c r="LSF14" s="254"/>
      <c r="LSG14" s="254"/>
      <c r="LSH14" s="254"/>
      <c r="LSI14" s="254"/>
      <c r="LSJ14" s="254"/>
      <c r="LSK14" s="254"/>
      <c r="LSL14" s="254"/>
      <c r="LSM14" s="254"/>
      <c r="LSN14" s="254"/>
      <c r="LSO14" s="254"/>
      <c r="LSP14" s="254"/>
      <c r="LSQ14" s="254"/>
      <c r="LSR14" s="254"/>
      <c r="LSS14" s="254"/>
      <c r="LST14" s="254"/>
      <c r="LSU14" s="254"/>
      <c r="LSV14" s="254"/>
      <c r="LSW14" s="254"/>
      <c r="LSX14" s="254"/>
      <c r="LSY14" s="254"/>
      <c r="LSZ14" s="254"/>
      <c r="LTA14" s="254"/>
      <c r="LTB14" s="254"/>
      <c r="LTC14" s="254"/>
      <c r="LTD14" s="254"/>
      <c r="LTE14" s="254"/>
      <c r="LTF14" s="254"/>
      <c r="LTG14" s="254"/>
      <c r="LTH14" s="254"/>
      <c r="LTI14" s="254"/>
      <c r="LTJ14" s="254"/>
      <c r="LTK14" s="254"/>
      <c r="LTL14" s="254"/>
      <c r="LTM14" s="254"/>
      <c r="LTN14" s="254"/>
      <c r="LTO14" s="254"/>
      <c r="LTP14" s="254"/>
      <c r="LTQ14" s="254"/>
      <c r="LTR14" s="254"/>
      <c r="LTS14" s="254"/>
      <c r="LTT14" s="254"/>
      <c r="LTU14" s="254"/>
      <c r="LTV14" s="254"/>
      <c r="LTW14" s="254"/>
      <c r="LTX14" s="254"/>
      <c r="LTY14" s="254"/>
      <c r="LTZ14" s="254"/>
      <c r="LUA14" s="254"/>
      <c r="LUB14" s="254"/>
      <c r="LUC14" s="254"/>
      <c r="LUD14" s="254"/>
      <c r="LUE14" s="254"/>
      <c r="LUF14" s="254"/>
      <c r="LUG14" s="254"/>
      <c r="LUH14" s="254"/>
      <c r="LUI14" s="254"/>
      <c r="LUJ14" s="254"/>
      <c r="LUK14" s="254"/>
      <c r="LUL14" s="254"/>
      <c r="LUM14" s="254"/>
      <c r="LUN14" s="254"/>
      <c r="LUO14" s="254"/>
      <c r="LUP14" s="254"/>
      <c r="LUQ14" s="254"/>
      <c r="LUR14" s="254"/>
      <c r="LUS14" s="254"/>
      <c r="LUT14" s="254"/>
      <c r="LUU14" s="254"/>
      <c r="LUV14" s="254"/>
      <c r="LUW14" s="254"/>
      <c r="LUX14" s="254"/>
      <c r="LUY14" s="254"/>
      <c r="LUZ14" s="254"/>
      <c r="LVA14" s="254"/>
      <c r="LVB14" s="254"/>
      <c r="LVC14" s="254"/>
      <c r="LVD14" s="254"/>
      <c r="LVE14" s="254"/>
      <c r="LVF14" s="254"/>
      <c r="LVG14" s="254"/>
      <c r="LVH14" s="254"/>
      <c r="LVI14" s="254"/>
      <c r="LVJ14" s="254"/>
      <c r="LVK14" s="254"/>
      <c r="LVL14" s="254"/>
      <c r="LVM14" s="254"/>
      <c r="LVN14" s="254"/>
      <c r="LVO14" s="254"/>
      <c r="LVP14" s="254"/>
      <c r="LVQ14" s="254"/>
      <c r="LVR14" s="254"/>
      <c r="LVS14" s="254"/>
      <c r="LVT14" s="254"/>
      <c r="LVU14" s="254"/>
      <c r="LVV14" s="254"/>
      <c r="LVW14" s="254"/>
      <c r="LVX14" s="254"/>
      <c r="LVY14" s="254"/>
      <c r="LVZ14" s="254"/>
      <c r="LWA14" s="254"/>
      <c r="LWB14" s="254"/>
      <c r="LWC14" s="254"/>
      <c r="LWD14" s="254"/>
      <c r="LWE14" s="254"/>
      <c r="LWF14" s="254"/>
      <c r="LWG14" s="254"/>
      <c r="LWH14" s="254"/>
      <c r="LWI14" s="254"/>
      <c r="LWJ14" s="254"/>
      <c r="LWK14" s="254"/>
      <c r="LWL14" s="254"/>
      <c r="LWM14" s="254"/>
      <c r="LWN14" s="254"/>
      <c r="LWO14" s="254"/>
      <c r="LWP14" s="254"/>
      <c r="LWQ14" s="254"/>
      <c r="LWR14" s="254"/>
      <c r="LWS14" s="254"/>
      <c r="LWT14" s="254"/>
      <c r="LWU14" s="254"/>
      <c r="LWV14" s="254"/>
      <c r="LWW14" s="254"/>
      <c r="LWX14" s="254"/>
      <c r="LWY14" s="254"/>
      <c r="LWZ14" s="254"/>
      <c r="LXA14" s="254"/>
      <c r="LXB14" s="254"/>
      <c r="LXC14" s="254"/>
      <c r="LXD14" s="254"/>
      <c r="LXE14" s="254"/>
      <c r="LXF14" s="254"/>
      <c r="LXG14" s="254"/>
      <c r="LXH14" s="254"/>
      <c r="LXI14" s="254"/>
      <c r="LXJ14" s="254"/>
      <c r="LXK14" s="254"/>
      <c r="LXL14" s="254"/>
      <c r="LXM14" s="254"/>
      <c r="LXN14" s="254"/>
      <c r="LXO14" s="254"/>
      <c r="LXP14" s="254"/>
      <c r="LXQ14" s="254"/>
      <c r="LXR14" s="254"/>
      <c r="LXS14" s="254"/>
      <c r="LXT14" s="254"/>
      <c r="LXU14" s="254"/>
      <c r="LXV14" s="254"/>
      <c r="LXW14" s="254"/>
      <c r="LXX14" s="254"/>
      <c r="LXY14" s="254"/>
      <c r="LXZ14" s="254"/>
      <c r="LYA14" s="254"/>
      <c r="LYB14" s="254"/>
      <c r="LYC14" s="254"/>
      <c r="LYD14" s="254"/>
      <c r="LYE14" s="254"/>
      <c r="LYF14" s="254"/>
      <c r="LYG14" s="254"/>
      <c r="LYH14" s="254"/>
      <c r="LYI14" s="254"/>
      <c r="LYJ14" s="254"/>
      <c r="LYK14" s="254"/>
      <c r="LYL14" s="254"/>
      <c r="LYM14" s="254"/>
      <c r="LYN14" s="254"/>
      <c r="LYO14" s="254"/>
      <c r="LYP14" s="254"/>
      <c r="LYQ14" s="254"/>
      <c r="LYR14" s="254"/>
      <c r="LYS14" s="254"/>
      <c r="LYT14" s="254"/>
      <c r="LYU14" s="254"/>
      <c r="LYV14" s="254"/>
      <c r="LYW14" s="254"/>
      <c r="LYX14" s="254"/>
      <c r="LYY14" s="254"/>
      <c r="LYZ14" s="254"/>
      <c r="LZA14" s="254"/>
      <c r="LZB14" s="254"/>
      <c r="LZC14" s="254"/>
      <c r="LZD14" s="254"/>
      <c r="LZE14" s="254"/>
      <c r="LZF14" s="254"/>
      <c r="LZG14" s="254"/>
      <c r="LZH14" s="254"/>
      <c r="LZI14" s="254"/>
      <c r="LZJ14" s="254"/>
      <c r="LZK14" s="254"/>
      <c r="LZL14" s="254"/>
      <c r="LZM14" s="254"/>
      <c r="LZN14" s="254"/>
      <c r="LZO14" s="254"/>
      <c r="LZP14" s="254"/>
      <c r="LZQ14" s="254"/>
      <c r="LZR14" s="254"/>
      <c r="LZS14" s="254"/>
      <c r="LZT14" s="254"/>
      <c r="LZU14" s="254"/>
      <c r="LZV14" s="254"/>
      <c r="LZW14" s="254"/>
      <c r="LZX14" s="254"/>
      <c r="LZY14" s="254"/>
      <c r="LZZ14" s="254"/>
      <c r="MAA14" s="254"/>
      <c r="MAB14" s="254"/>
      <c r="MAC14" s="254"/>
      <c r="MAD14" s="254"/>
      <c r="MAE14" s="254"/>
      <c r="MAF14" s="254"/>
      <c r="MAG14" s="254"/>
      <c r="MAH14" s="254"/>
      <c r="MAI14" s="254"/>
      <c r="MAJ14" s="254"/>
      <c r="MAK14" s="254"/>
      <c r="MAL14" s="254"/>
      <c r="MAM14" s="254"/>
      <c r="MAN14" s="254"/>
      <c r="MAO14" s="254"/>
      <c r="MAP14" s="254"/>
      <c r="MAQ14" s="254"/>
      <c r="MAR14" s="254"/>
      <c r="MAS14" s="254"/>
      <c r="MAT14" s="254"/>
      <c r="MAU14" s="254"/>
      <c r="MAV14" s="254"/>
      <c r="MAW14" s="254"/>
      <c r="MAX14" s="254"/>
      <c r="MAY14" s="254"/>
      <c r="MAZ14" s="254"/>
      <c r="MBA14" s="254"/>
      <c r="MBB14" s="254"/>
      <c r="MBC14" s="254"/>
      <c r="MBD14" s="254"/>
      <c r="MBE14" s="254"/>
      <c r="MBF14" s="254"/>
      <c r="MBG14" s="254"/>
      <c r="MBH14" s="254"/>
      <c r="MBI14" s="254"/>
      <c r="MBJ14" s="254"/>
      <c r="MBK14" s="254"/>
      <c r="MBL14" s="254"/>
      <c r="MBM14" s="254"/>
      <c r="MBN14" s="254"/>
      <c r="MBO14" s="254"/>
      <c r="MBP14" s="254"/>
      <c r="MBQ14" s="254"/>
      <c r="MBR14" s="254"/>
      <c r="MBS14" s="254"/>
      <c r="MBT14" s="254"/>
      <c r="MBU14" s="254"/>
      <c r="MBV14" s="254"/>
      <c r="MBW14" s="254"/>
      <c r="MBX14" s="254"/>
      <c r="MBY14" s="254"/>
      <c r="MBZ14" s="254"/>
      <c r="MCA14" s="254"/>
      <c r="MCB14" s="254"/>
      <c r="MCC14" s="254"/>
      <c r="MCD14" s="254"/>
      <c r="MCE14" s="254"/>
      <c r="MCF14" s="254"/>
      <c r="MCG14" s="254"/>
      <c r="MCH14" s="254"/>
      <c r="MCI14" s="254"/>
      <c r="MCJ14" s="254"/>
      <c r="MCK14" s="254"/>
      <c r="MCL14" s="254"/>
      <c r="MCM14" s="254"/>
      <c r="MCN14" s="254"/>
      <c r="MCO14" s="254"/>
      <c r="MCP14" s="254"/>
      <c r="MCQ14" s="254"/>
      <c r="MCR14" s="254"/>
      <c r="MCS14" s="254"/>
      <c r="MCT14" s="254"/>
      <c r="MCU14" s="254"/>
      <c r="MCV14" s="254"/>
      <c r="MCW14" s="254"/>
      <c r="MCX14" s="254"/>
      <c r="MCY14" s="254"/>
      <c r="MCZ14" s="254"/>
      <c r="MDA14" s="254"/>
      <c r="MDB14" s="254"/>
      <c r="MDC14" s="254"/>
      <c r="MDD14" s="254"/>
      <c r="MDE14" s="254"/>
      <c r="MDF14" s="254"/>
      <c r="MDG14" s="254"/>
      <c r="MDH14" s="254"/>
      <c r="MDI14" s="254"/>
      <c r="MDJ14" s="254"/>
      <c r="MDK14" s="254"/>
      <c r="MDL14" s="254"/>
      <c r="MDM14" s="254"/>
      <c r="MDN14" s="254"/>
      <c r="MDO14" s="254"/>
      <c r="MDP14" s="254"/>
      <c r="MDQ14" s="254"/>
      <c r="MDR14" s="254"/>
      <c r="MDS14" s="254"/>
      <c r="MDT14" s="254"/>
      <c r="MDU14" s="254"/>
      <c r="MDV14" s="254"/>
      <c r="MDW14" s="254"/>
      <c r="MDX14" s="254"/>
      <c r="MDY14" s="254"/>
      <c r="MDZ14" s="254"/>
      <c r="MEA14" s="254"/>
      <c r="MEB14" s="254"/>
      <c r="MEC14" s="254"/>
      <c r="MED14" s="254"/>
      <c r="MEE14" s="254"/>
      <c r="MEF14" s="254"/>
      <c r="MEG14" s="254"/>
      <c r="MEH14" s="254"/>
      <c r="MEI14" s="254"/>
      <c r="MEJ14" s="254"/>
      <c r="MEK14" s="254"/>
      <c r="MEL14" s="254"/>
      <c r="MEM14" s="254"/>
      <c r="MEN14" s="254"/>
      <c r="MEO14" s="254"/>
      <c r="MEP14" s="254"/>
      <c r="MEQ14" s="254"/>
      <c r="MER14" s="254"/>
      <c r="MES14" s="254"/>
      <c r="MET14" s="254"/>
      <c r="MEU14" s="254"/>
      <c r="MEV14" s="254"/>
      <c r="MEW14" s="254"/>
      <c r="MEX14" s="254"/>
      <c r="MEY14" s="254"/>
      <c r="MEZ14" s="254"/>
      <c r="MFA14" s="254"/>
      <c r="MFB14" s="254"/>
      <c r="MFC14" s="254"/>
      <c r="MFD14" s="254"/>
      <c r="MFE14" s="254"/>
      <c r="MFF14" s="254"/>
      <c r="MFG14" s="254"/>
      <c r="MFH14" s="254"/>
      <c r="MFI14" s="254"/>
      <c r="MFJ14" s="254"/>
      <c r="MFK14" s="254"/>
      <c r="MFL14" s="254"/>
      <c r="MFM14" s="254"/>
      <c r="MFN14" s="254"/>
      <c r="MFO14" s="254"/>
      <c r="MFP14" s="254"/>
      <c r="MFQ14" s="254"/>
      <c r="MFR14" s="254"/>
      <c r="MFS14" s="254"/>
      <c r="MFT14" s="254"/>
      <c r="MFU14" s="254"/>
      <c r="MFV14" s="254"/>
      <c r="MFW14" s="254"/>
      <c r="MFX14" s="254"/>
      <c r="MFY14" s="254"/>
      <c r="MFZ14" s="254"/>
      <c r="MGA14" s="254"/>
      <c r="MGB14" s="254"/>
      <c r="MGC14" s="254"/>
      <c r="MGD14" s="254"/>
      <c r="MGE14" s="254"/>
      <c r="MGF14" s="254"/>
      <c r="MGG14" s="254"/>
      <c r="MGH14" s="254"/>
      <c r="MGI14" s="254"/>
      <c r="MGJ14" s="254"/>
      <c r="MGK14" s="254"/>
      <c r="MGL14" s="254"/>
      <c r="MGM14" s="254"/>
      <c r="MGN14" s="254"/>
      <c r="MGO14" s="254"/>
      <c r="MGP14" s="254"/>
      <c r="MGQ14" s="254"/>
      <c r="MGR14" s="254"/>
      <c r="MGS14" s="254"/>
      <c r="MGT14" s="254"/>
      <c r="MGU14" s="254"/>
      <c r="MGV14" s="254"/>
      <c r="MGW14" s="254"/>
      <c r="MGX14" s="254"/>
      <c r="MGY14" s="254"/>
      <c r="MGZ14" s="254"/>
      <c r="MHA14" s="254"/>
      <c r="MHB14" s="254"/>
      <c r="MHC14" s="254"/>
      <c r="MHD14" s="254"/>
      <c r="MHE14" s="254"/>
      <c r="MHF14" s="254"/>
      <c r="MHG14" s="254"/>
      <c r="MHH14" s="254"/>
      <c r="MHI14" s="254"/>
      <c r="MHJ14" s="254"/>
      <c r="MHK14" s="254"/>
      <c r="MHL14" s="254"/>
      <c r="MHM14" s="254"/>
      <c r="MHN14" s="254"/>
      <c r="MHO14" s="254"/>
      <c r="MHP14" s="254"/>
      <c r="MHQ14" s="254"/>
      <c r="MHR14" s="254"/>
      <c r="MHS14" s="254"/>
      <c r="MHT14" s="254"/>
      <c r="MHU14" s="254"/>
      <c r="MHV14" s="254"/>
      <c r="MHW14" s="254"/>
      <c r="MHX14" s="254"/>
      <c r="MHY14" s="254"/>
      <c r="MHZ14" s="254"/>
      <c r="MIA14" s="254"/>
      <c r="MIB14" s="254"/>
      <c r="MIC14" s="254"/>
      <c r="MID14" s="254"/>
      <c r="MIE14" s="254"/>
      <c r="MIF14" s="254"/>
      <c r="MIG14" s="254"/>
      <c r="MIH14" s="254"/>
      <c r="MII14" s="254"/>
      <c r="MIJ14" s="254"/>
      <c r="MIK14" s="254"/>
      <c r="MIL14" s="254"/>
      <c r="MIM14" s="254"/>
      <c r="MIN14" s="254"/>
      <c r="MIO14" s="254"/>
      <c r="MIP14" s="254"/>
      <c r="MIQ14" s="254"/>
      <c r="MIR14" s="254"/>
      <c r="MIS14" s="254"/>
      <c r="MIT14" s="254"/>
      <c r="MIU14" s="254"/>
      <c r="MIV14" s="254"/>
      <c r="MIW14" s="254"/>
      <c r="MIX14" s="254"/>
      <c r="MIY14" s="254"/>
      <c r="MIZ14" s="254"/>
      <c r="MJA14" s="254"/>
      <c r="MJB14" s="254"/>
      <c r="MJC14" s="254"/>
      <c r="MJD14" s="254"/>
      <c r="MJE14" s="254"/>
      <c r="MJF14" s="254"/>
      <c r="MJG14" s="254"/>
      <c r="MJH14" s="254"/>
      <c r="MJI14" s="254"/>
      <c r="MJJ14" s="254"/>
      <c r="MJK14" s="254"/>
      <c r="MJL14" s="254"/>
      <c r="MJM14" s="254"/>
      <c r="MJN14" s="254"/>
      <c r="MJO14" s="254"/>
      <c r="MJP14" s="254"/>
      <c r="MJQ14" s="254"/>
      <c r="MJR14" s="254"/>
      <c r="MJS14" s="254"/>
      <c r="MJT14" s="254"/>
      <c r="MJU14" s="254"/>
      <c r="MJV14" s="254"/>
      <c r="MJW14" s="254"/>
      <c r="MJX14" s="254"/>
      <c r="MJY14" s="254"/>
      <c r="MJZ14" s="254"/>
      <c r="MKA14" s="254"/>
      <c r="MKB14" s="254"/>
      <c r="MKC14" s="254"/>
      <c r="MKD14" s="254"/>
      <c r="MKE14" s="254"/>
      <c r="MKF14" s="254"/>
      <c r="MKG14" s="254"/>
      <c r="MKH14" s="254"/>
      <c r="MKI14" s="254"/>
      <c r="MKJ14" s="254"/>
      <c r="MKK14" s="254"/>
      <c r="MKL14" s="254"/>
      <c r="MKM14" s="254"/>
      <c r="MKN14" s="254"/>
      <c r="MKO14" s="254"/>
      <c r="MKP14" s="254"/>
      <c r="MKQ14" s="254"/>
      <c r="MKR14" s="254"/>
      <c r="MKS14" s="254"/>
      <c r="MKT14" s="254"/>
      <c r="MKU14" s="254"/>
      <c r="MKV14" s="254"/>
      <c r="MKW14" s="254"/>
      <c r="MKX14" s="254"/>
      <c r="MKY14" s="254"/>
      <c r="MKZ14" s="254"/>
      <c r="MLA14" s="254"/>
      <c r="MLB14" s="254"/>
      <c r="MLC14" s="254"/>
      <c r="MLD14" s="254"/>
      <c r="MLE14" s="254"/>
      <c r="MLF14" s="254"/>
      <c r="MLG14" s="254"/>
      <c r="MLH14" s="254"/>
      <c r="MLI14" s="254"/>
      <c r="MLJ14" s="254"/>
      <c r="MLK14" s="254"/>
      <c r="MLL14" s="254"/>
      <c r="MLM14" s="254"/>
      <c r="MLN14" s="254"/>
      <c r="MLO14" s="254"/>
      <c r="MLP14" s="254"/>
      <c r="MLQ14" s="254"/>
      <c r="MLR14" s="254"/>
      <c r="MLS14" s="254"/>
      <c r="MLT14" s="254"/>
      <c r="MLU14" s="254"/>
      <c r="MLV14" s="254"/>
      <c r="MLW14" s="254"/>
      <c r="MLX14" s="254"/>
      <c r="MLY14" s="254"/>
      <c r="MLZ14" s="254"/>
      <c r="MMA14" s="254"/>
      <c r="MMB14" s="254"/>
      <c r="MMC14" s="254"/>
      <c r="MMD14" s="254"/>
      <c r="MME14" s="254"/>
      <c r="MMF14" s="254"/>
      <c r="MMG14" s="254"/>
      <c r="MMH14" s="254"/>
      <c r="MMI14" s="254"/>
      <c r="MMJ14" s="254"/>
      <c r="MMK14" s="254"/>
      <c r="MML14" s="254"/>
      <c r="MMM14" s="254"/>
      <c r="MMN14" s="254"/>
      <c r="MMO14" s="254"/>
      <c r="MMP14" s="254"/>
      <c r="MMQ14" s="254"/>
      <c r="MMR14" s="254"/>
      <c r="MMS14" s="254"/>
      <c r="MMT14" s="254"/>
      <c r="MMU14" s="254"/>
      <c r="MMV14" s="254"/>
      <c r="MMW14" s="254"/>
      <c r="MMX14" s="254"/>
      <c r="MMY14" s="254"/>
      <c r="MMZ14" s="254"/>
      <c r="MNA14" s="254"/>
      <c r="MNB14" s="254"/>
      <c r="MNC14" s="254"/>
      <c r="MND14" s="254"/>
      <c r="MNE14" s="254"/>
      <c r="MNF14" s="254"/>
      <c r="MNG14" s="254"/>
      <c r="MNH14" s="254"/>
      <c r="MNI14" s="254"/>
      <c r="MNJ14" s="254"/>
      <c r="MNK14" s="254"/>
      <c r="MNL14" s="254"/>
      <c r="MNM14" s="254"/>
      <c r="MNN14" s="254"/>
      <c r="MNO14" s="254"/>
      <c r="MNP14" s="254"/>
      <c r="MNQ14" s="254"/>
      <c r="MNR14" s="254"/>
      <c r="MNS14" s="254"/>
      <c r="MNT14" s="254"/>
      <c r="MNU14" s="254"/>
      <c r="MNV14" s="254"/>
      <c r="MNW14" s="254"/>
      <c r="MNX14" s="254"/>
      <c r="MNY14" s="254"/>
      <c r="MNZ14" s="254"/>
      <c r="MOA14" s="254"/>
      <c r="MOB14" s="254"/>
      <c r="MOC14" s="254"/>
      <c r="MOD14" s="254"/>
      <c r="MOE14" s="254"/>
      <c r="MOF14" s="254"/>
      <c r="MOG14" s="254"/>
      <c r="MOH14" s="254"/>
      <c r="MOI14" s="254"/>
      <c r="MOJ14" s="254"/>
      <c r="MOK14" s="254"/>
      <c r="MOL14" s="254"/>
      <c r="MOM14" s="254"/>
      <c r="MON14" s="254"/>
      <c r="MOO14" s="254"/>
      <c r="MOP14" s="254"/>
      <c r="MOQ14" s="254"/>
      <c r="MOR14" s="254"/>
      <c r="MOS14" s="254"/>
      <c r="MOT14" s="254"/>
      <c r="MOU14" s="254"/>
      <c r="MOV14" s="254"/>
      <c r="MOW14" s="254"/>
      <c r="MOX14" s="254"/>
      <c r="MOY14" s="254"/>
      <c r="MOZ14" s="254"/>
      <c r="MPA14" s="254"/>
      <c r="MPB14" s="254"/>
      <c r="MPC14" s="254"/>
      <c r="MPD14" s="254"/>
      <c r="MPE14" s="254"/>
      <c r="MPF14" s="254"/>
      <c r="MPG14" s="254"/>
      <c r="MPH14" s="254"/>
      <c r="MPI14" s="254"/>
      <c r="MPJ14" s="254"/>
      <c r="MPK14" s="254"/>
      <c r="MPL14" s="254"/>
      <c r="MPM14" s="254"/>
      <c r="MPN14" s="254"/>
      <c r="MPO14" s="254"/>
      <c r="MPP14" s="254"/>
      <c r="MPQ14" s="254"/>
      <c r="MPR14" s="254"/>
      <c r="MPS14" s="254"/>
      <c r="MPT14" s="254"/>
      <c r="MPU14" s="254"/>
      <c r="MPV14" s="254"/>
      <c r="MPW14" s="254"/>
      <c r="MPX14" s="254"/>
      <c r="MPY14" s="254"/>
      <c r="MPZ14" s="254"/>
      <c r="MQA14" s="254"/>
      <c r="MQB14" s="254"/>
      <c r="MQC14" s="254"/>
      <c r="MQD14" s="254"/>
      <c r="MQE14" s="254"/>
      <c r="MQF14" s="254"/>
      <c r="MQG14" s="254"/>
      <c r="MQH14" s="254"/>
      <c r="MQI14" s="254"/>
      <c r="MQJ14" s="254"/>
      <c r="MQK14" s="254"/>
      <c r="MQL14" s="254"/>
      <c r="MQM14" s="254"/>
      <c r="MQN14" s="254"/>
      <c r="MQO14" s="254"/>
      <c r="MQP14" s="254"/>
      <c r="MQQ14" s="254"/>
      <c r="MQR14" s="254"/>
      <c r="MQS14" s="254"/>
      <c r="MQT14" s="254"/>
      <c r="MQU14" s="254"/>
      <c r="MQV14" s="254"/>
      <c r="MQW14" s="254"/>
      <c r="MQX14" s="254"/>
      <c r="MQY14" s="254"/>
      <c r="MQZ14" s="254"/>
      <c r="MRA14" s="254"/>
      <c r="MRB14" s="254"/>
      <c r="MRC14" s="254"/>
      <c r="MRD14" s="254"/>
      <c r="MRE14" s="254"/>
      <c r="MRF14" s="254"/>
      <c r="MRG14" s="254"/>
      <c r="MRH14" s="254"/>
      <c r="MRI14" s="254"/>
      <c r="MRJ14" s="254"/>
      <c r="MRK14" s="254"/>
      <c r="MRL14" s="254"/>
      <c r="MRM14" s="254"/>
      <c r="MRN14" s="254"/>
      <c r="MRO14" s="254"/>
      <c r="MRP14" s="254"/>
      <c r="MRQ14" s="254"/>
      <c r="MRR14" s="254"/>
      <c r="MRS14" s="254"/>
      <c r="MRT14" s="254"/>
      <c r="MRU14" s="254"/>
      <c r="MRV14" s="254"/>
      <c r="MRW14" s="254"/>
      <c r="MRX14" s="254"/>
      <c r="MRY14" s="254"/>
      <c r="MRZ14" s="254"/>
      <c r="MSA14" s="254"/>
      <c r="MSB14" s="254"/>
      <c r="MSC14" s="254"/>
      <c r="MSD14" s="254"/>
      <c r="MSE14" s="254"/>
      <c r="MSF14" s="254"/>
      <c r="MSG14" s="254"/>
      <c r="MSH14" s="254"/>
      <c r="MSI14" s="254"/>
      <c r="MSJ14" s="254"/>
      <c r="MSK14" s="254"/>
      <c r="MSL14" s="254"/>
      <c r="MSM14" s="254"/>
      <c r="MSN14" s="254"/>
      <c r="MSO14" s="254"/>
      <c r="MSP14" s="254"/>
      <c r="MSQ14" s="254"/>
      <c r="MSR14" s="254"/>
      <c r="MSS14" s="254"/>
      <c r="MST14" s="254"/>
      <c r="MSU14" s="254"/>
      <c r="MSV14" s="254"/>
      <c r="MSW14" s="254"/>
      <c r="MSX14" s="254"/>
      <c r="MSY14" s="254"/>
      <c r="MSZ14" s="254"/>
      <c r="MTA14" s="254"/>
      <c r="MTB14" s="254"/>
      <c r="MTC14" s="254"/>
      <c r="MTD14" s="254"/>
      <c r="MTE14" s="254"/>
      <c r="MTF14" s="254"/>
      <c r="MTG14" s="254"/>
      <c r="MTH14" s="254"/>
      <c r="MTI14" s="254"/>
      <c r="MTJ14" s="254"/>
      <c r="MTK14" s="254"/>
      <c r="MTL14" s="254"/>
      <c r="MTM14" s="254"/>
      <c r="MTN14" s="254"/>
      <c r="MTO14" s="254"/>
      <c r="MTP14" s="254"/>
      <c r="MTQ14" s="254"/>
      <c r="MTR14" s="254"/>
      <c r="MTS14" s="254"/>
      <c r="MTT14" s="254"/>
      <c r="MTU14" s="254"/>
      <c r="MTV14" s="254"/>
      <c r="MTW14" s="254"/>
      <c r="MTX14" s="254"/>
      <c r="MTY14" s="254"/>
      <c r="MTZ14" s="254"/>
      <c r="MUA14" s="254"/>
      <c r="MUB14" s="254"/>
      <c r="MUC14" s="254"/>
      <c r="MUD14" s="254"/>
      <c r="MUE14" s="254"/>
      <c r="MUF14" s="254"/>
      <c r="MUG14" s="254"/>
      <c r="MUH14" s="254"/>
      <c r="MUI14" s="254"/>
      <c r="MUJ14" s="254"/>
      <c r="MUK14" s="254"/>
      <c r="MUL14" s="254"/>
      <c r="MUM14" s="254"/>
      <c r="MUN14" s="254"/>
      <c r="MUO14" s="254"/>
      <c r="MUP14" s="254"/>
      <c r="MUQ14" s="254"/>
      <c r="MUR14" s="254"/>
      <c r="MUS14" s="254"/>
      <c r="MUT14" s="254"/>
      <c r="MUU14" s="254"/>
      <c r="MUV14" s="254"/>
      <c r="MUW14" s="254"/>
      <c r="MUX14" s="254"/>
      <c r="MUY14" s="254"/>
      <c r="MUZ14" s="254"/>
      <c r="MVA14" s="254"/>
      <c r="MVB14" s="254"/>
      <c r="MVC14" s="254"/>
      <c r="MVD14" s="254"/>
      <c r="MVE14" s="254"/>
      <c r="MVF14" s="254"/>
      <c r="MVG14" s="254"/>
      <c r="MVH14" s="254"/>
      <c r="MVI14" s="254"/>
      <c r="MVJ14" s="254"/>
      <c r="MVK14" s="254"/>
      <c r="MVL14" s="254"/>
      <c r="MVM14" s="254"/>
      <c r="MVN14" s="254"/>
      <c r="MVO14" s="254"/>
      <c r="MVP14" s="254"/>
      <c r="MVQ14" s="254"/>
      <c r="MVR14" s="254"/>
      <c r="MVS14" s="254"/>
      <c r="MVT14" s="254"/>
      <c r="MVU14" s="254"/>
      <c r="MVV14" s="254"/>
      <c r="MVW14" s="254"/>
      <c r="MVX14" s="254"/>
      <c r="MVY14" s="254"/>
      <c r="MVZ14" s="254"/>
      <c r="MWA14" s="254"/>
      <c r="MWB14" s="254"/>
      <c r="MWC14" s="254"/>
      <c r="MWD14" s="254"/>
      <c r="MWE14" s="254"/>
      <c r="MWF14" s="254"/>
      <c r="MWG14" s="254"/>
      <c r="MWH14" s="254"/>
      <c r="MWI14" s="254"/>
      <c r="MWJ14" s="254"/>
      <c r="MWK14" s="254"/>
      <c r="MWL14" s="254"/>
      <c r="MWM14" s="254"/>
      <c r="MWN14" s="254"/>
      <c r="MWO14" s="254"/>
      <c r="MWP14" s="254"/>
      <c r="MWQ14" s="254"/>
      <c r="MWR14" s="254"/>
      <c r="MWS14" s="254"/>
      <c r="MWT14" s="254"/>
      <c r="MWU14" s="254"/>
      <c r="MWV14" s="254"/>
      <c r="MWW14" s="254"/>
      <c r="MWX14" s="254"/>
      <c r="MWY14" s="254"/>
      <c r="MWZ14" s="254"/>
      <c r="MXA14" s="254"/>
      <c r="MXB14" s="254"/>
      <c r="MXC14" s="254"/>
      <c r="MXD14" s="254"/>
      <c r="MXE14" s="254"/>
      <c r="MXF14" s="254"/>
      <c r="MXG14" s="254"/>
      <c r="MXH14" s="254"/>
      <c r="MXI14" s="254"/>
      <c r="MXJ14" s="254"/>
      <c r="MXK14" s="254"/>
      <c r="MXL14" s="254"/>
      <c r="MXM14" s="254"/>
      <c r="MXN14" s="254"/>
      <c r="MXO14" s="254"/>
      <c r="MXP14" s="254"/>
      <c r="MXQ14" s="254"/>
      <c r="MXR14" s="254"/>
      <c r="MXS14" s="254"/>
      <c r="MXT14" s="254"/>
      <c r="MXU14" s="254"/>
      <c r="MXV14" s="254"/>
      <c r="MXW14" s="254"/>
      <c r="MXX14" s="254"/>
      <c r="MXY14" s="254"/>
      <c r="MXZ14" s="254"/>
      <c r="MYA14" s="254"/>
      <c r="MYB14" s="254"/>
      <c r="MYC14" s="254"/>
      <c r="MYD14" s="254"/>
      <c r="MYE14" s="254"/>
      <c r="MYF14" s="254"/>
      <c r="MYG14" s="254"/>
      <c r="MYH14" s="254"/>
      <c r="MYI14" s="254"/>
      <c r="MYJ14" s="254"/>
      <c r="MYK14" s="254"/>
      <c r="MYL14" s="254"/>
      <c r="MYM14" s="254"/>
      <c r="MYN14" s="254"/>
      <c r="MYO14" s="254"/>
      <c r="MYP14" s="254"/>
      <c r="MYQ14" s="254"/>
      <c r="MYR14" s="254"/>
      <c r="MYS14" s="254"/>
      <c r="MYT14" s="254"/>
      <c r="MYU14" s="254"/>
      <c r="MYV14" s="254"/>
      <c r="MYW14" s="254"/>
      <c r="MYX14" s="254"/>
      <c r="MYY14" s="254"/>
      <c r="MYZ14" s="254"/>
      <c r="MZA14" s="254"/>
      <c r="MZB14" s="254"/>
      <c r="MZC14" s="254"/>
      <c r="MZD14" s="254"/>
      <c r="MZE14" s="254"/>
      <c r="MZF14" s="254"/>
      <c r="MZG14" s="254"/>
      <c r="MZH14" s="254"/>
      <c r="MZI14" s="254"/>
      <c r="MZJ14" s="254"/>
      <c r="MZK14" s="254"/>
      <c r="MZL14" s="254"/>
      <c r="MZM14" s="254"/>
      <c r="MZN14" s="254"/>
      <c r="MZO14" s="254"/>
      <c r="MZP14" s="254"/>
      <c r="MZQ14" s="254"/>
      <c r="MZR14" s="254"/>
      <c r="MZS14" s="254"/>
      <c r="MZT14" s="254"/>
      <c r="MZU14" s="254"/>
      <c r="MZV14" s="254"/>
      <c r="MZW14" s="254"/>
      <c r="MZX14" s="254"/>
      <c r="MZY14" s="254"/>
      <c r="MZZ14" s="254"/>
      <c r="NAA14" s="254"/>
      <c r="NAB14" s="254"/>
      <c r="NAC14" s="254"/>
      <c r="NAD14" s="254"/>
      <c r="NAE14" s="254"/>
      <c r="NAF14" s="254"/>
      <c r="NAG14" s="254"/>
      <c r="NAH14" s="254"/>
      <c r="NAI14" s="254"/>
      <c r="NAJ14" s="254"/>
      <c r="NAK14" s="254"/>
      <c r="NAL14" s="254"/>
      <c r="NAM14" s="254"/>
      <c r="NAN14" s="254"/>
      <c r="NAO14" s="254"/>
      <c r="NAP14" s="254"/>
      <c r="NAQ14" s="254"/>
      <c r="NAR14" s="254"/>
      <c r="NAS14" s="254"/>
      <c r="NAT14" s="254"/>
      <c r="NAU14" s="254"/>
      <c r="NAV14" s="254"/>
      <c r="NAW14" s="254"/>
      <c r="NAX14" s="254"/>
      <c r="NAY14" s="254"/>
      <c r="NAZ14" s="254"/>
      <c r="NBA14" s="254"/>
      <c r="NBB14" s="254"/>
      <c r="NBC14" s="254"/>
      <c r="NBD14" s="254"/>
      <c r="NBE14" s="254"/>
      <c r="NBF14" s="254"/>
      <c r="NBG14" s="254"/>
      <c r="NBH14" s="254"/>
      <c r="NBI14" s="254"/>
      <c r="NBJ14" s="254"/>
      <c r="NBK14" s="254"/>
      <c r="NBL14" s="254"/>
      <c r="NBM14" s="254"/>
      <c r="NBN14" s="254"/>
      <c r="NBO14" s="254"/>
      <c r="NBP14" s="254"/>
      <c r="NBQ14" s="254"/>
      <c r="NBR14" s="254"/>
      <c r="NBS14" s="254"/>
      <c r="NBT14" s="254"/>
      <c r="NBU14" s="254"/>
      <c r="NBV14" s="254"/>
      <c r="NBW14" s="254"/>
      <c r="NBX14" s="254"/>
      <c r="NBY14" s="254"/>
      <c r="NBZ14" s="254"/>
      <c r="NCA14" s="254"/>
      <c r="NCB14" s="254"/>
      <c r="NCC14" s="254"/>
      <c r="NCD14" s="254"/>
      <c r="NCE14" s="254"/>
      <c r="NCF14" s="254"/>
      <c r="NCG14" s="254"/>
      <c r="NCH14" s="254"/>
      <c r="NCI14" s="254"/>
      <c r="NCJ14" s="254"/>
      <c r="NCK14" s="254"/>
      <c r="NCL14" s="254"/>
      <c r="NCM14" s="254"/>
      <c r="NCN14" s="254"/>
      <c r="NCO14" s="254"/>
      <c r="NCP14" s="254"/>
      <c r="NCQ14" s="254"/>
      <c r="NCR14" s="254"/>
      <c r="NCS14" s="254"/>
      <c r="NCT14" s="254"/>
      <c r="NCU14" s="254"/>
      <c r="NCV14" s="254"/>
      <c r="NCW14" s="254"/>
      <c r="NCX14" s="254"/>
      <c r="NCY14" s="254"/>
      <c r="NCZ14" s="254"/>
      <c r="NDA14" s="254"/>
      <c r="NDB14" s="254"/>
      <c r="NDC14" s="254"/>
      <c r="NDD14" s="254"/>
      <c r="NDE14" s="254"/>
      <c r="NDF14" s="254"/>
      <c r="NDG14" s="254"/>
      <c r="NDH14" s="254"/>
      <c r="NDI14" s="254"/>
      <c r="NDJ14" s="254"/>
      <c r="NDK14" s="254"/>
      <c r="NDL14" s="254"/>
      <c r="NDM14" s="254"/>
      <c r="NDN14" s="254"/>
      <c r="NDO14" s="254"/>
      <c r="NDP14" s="254"/>
      <c r="NDQ14" s="254"/>
      <c r="NDR14" s="254"/>
      <c r="NDS14" s="254"/>
      <c r="NDT14" s="254"/>
      <c r="NDU14" s="254"/>
      <c r="NDV14" s="254"/>
      <c r="NDW14" s="254"/>
      <c r="NDX14" s="254"/>
      <c r="NDY14" s="254"/>
      <c r="NDZ14" s="254"/>
      <c r="NEA14" s="254"/>
      <c r="NEB14" s="254"/>
      <c r="NEC14" s="254"/>
      <c r="NED14" s="254"/>
      <c r="NEE14" s="254"/>
      <c r="NEF14" s="254"/>
      <c r="NEG14" s="254"/>
      <c r="NEH14" s="254"/>
      <c r="NEI14" s="254"/>
      <c r="NEJ14" s="254"/>
      <c r="NEK14" s="254"/>
      <c r="NEL14" s="254"/>
      <c r="NEM14" s="254"/>
      <c r="NEN14" s="254"/>
      <c r="NEO14" s="254"/>
      <c r="NEP14" s="254"/>
      <c r="NEQ14" s="254"/>
      <c r="NER14" s="254"/>
      <c r="NES14" s="254"/>
      <c r="NET14" s="254"/>
      <c r="NEU14" s="254"/>
      <c r="NEV14" s="254"/>
      <c r="NEW14" s="254"/>
      <c r="NEX14" s="254"/>
      <c r="NEY14" s="254"/>
      <c r="NEZ14" s="254"/>
      <c r="NFA14" s="254"/>
      <c r="NFB14" s="254"/>
      <c r="NFC14" s="254"/>
      <c r="NFD14" s="254"/>
      <c r="NFE14" s="254"/>
      <c r="NFF14" s="254"/>
      <c r="NFG14" s="254"/>
      <c r="NFH14" s="254"/>
      <c r="NFI14" s="254"/>
      <c r="NFJ14" s="254"/>
      <c r="NFK14" s="254"/>
      <c r="NFL14" s="254"/>
      <c r="NFM14" s="254"/>
      <c r="NFN14" s="254"/>
      <c r="NFO14" s="254"/>
      <c r="NFP14" s="254"/>
      <c r="NFQ14" s="254"/>
      <c r="NFR14" s="254"/>
      <c r="NFS14" s="254"/>
      <c r="NFT14" s="254"/>
      <c r="NFU14" s="254"/>
      <c r="NFV14" s="254"/>
      <c r="NFW14" s="254"/>
      <c r="NFX14" s="254"/>
      <c r="NFY14" s="254"/>
      <c r="NFZ14" s="254"/>
      <c r="NGA14" s="254"/>
      <c r="NGB14" s="254"/>
      <c r="NGC14" s="254"/>
      <c r="NGD14" s="254"/>
      <c r="NGE14" s="254"/>
      <c r="NGF14" s="254"/>
      <c r="NGG14" s="254"/>
      <c r="NGH14" s="254"/>
      <c r="NGI14" s="254"/>
      <c r="NGJ14" s="254"/>
      <c r="NGK14" s="254"/>
      <c r="NGL14" s="254"/>
      <c r="NGM14" s="254"/>
      <c r="NGN14" s="254"/>
      <c r="NGO14" s="254"/>
      <c r="NGP14" s="254"/>
      <c r="NGQ14" s="254"/>
      <c r="NGR14" s="254"/>
      <c r="NGS14" s="254"/>
      <c r="NGT14" s="254"/>
      <c r="NGU14" s="254"/>
      <c r="NGV14" s="254"/>
      <c r="NGW14" s="254"/>
      <c r="NGX14" s="254"/>
      <c r="NGY14" s="254"/>
      <c r="NGZ14" s="254"/>
      <c r="NHA14" s="254"/>
      <c r="NHB14" s="254"/>
      <c r="NHC14" s="254"/>
      <c r="NHD14" s="254"/>
      <c r="NHE14" s="254"/>
      <c r="NHF14" s="254"/>
      <c r="NHG14" s="254"/>
      <c r="NHH14" s="254"/>
      <c r="NHI14" s="254"/>
      <c r="NHJ14" s="254"/>
      <c r="NHK14" s="254"/>
      <c r="NHL14" s="254"/>
      <c r="NHM14" s="254"/>
      <c r="NHN14" s="254"/>
      <c r="NHO14" s="254"/>
      <c r="NHP14" s="254"/>
      <c r="NHQ14" s="254"/>
      <c r="NHR14" s="254"/>
      <c r="NHS14" s="254"/>
      <c r="NHT14" s="254"/>
      <c r="NHU14" s="254"/>
      <c r="NHV14" s="254"/>
      <c r="NHW14" s="254"/>
      <c r="NHX14" s="254"/>
      <c r="NHY14" s="254"/>
      <c r="NHZ14" s="254"/>
      <c r="NIA14" s="254"/>
      <c r="NIB14" s="254"/>
      <c r="NIC14" s="254"/>
      <c r="NID14" s="254"/>
      <c r="NIE14" s="254"/>
      <c r="NIF14" s="254"/>
      <c r="NIG14" s="254"/>
      <c r="NIH14" s="254"/>
      <c r="NII14" s="254"/>
      <c r="NIJ14" s="254"/>
      <c r="NIK14" s="254"/>
      <c r="NIL14" s="254"/>
      <c r="NIM14" s="254"/>
      <c r="NIN14" s="254"/>
      <c r="NIO14" s="254"/>
      <c r="NIP14" s="254"/>
      <c r="NIQ14" s="254"/>
      <c r="NIR14" s="254"/>
      <c r="NIS14" s="254"/>
      <c r="NIT14" s="254"/>
      <c r="NIU14" s="254"/>
      <c r="NIV14" s="254"/>
      <c r="NIW14" s="254"/>
      <c r="NIX14" s="254"/>
      <c r="NIY14" s="254"/>
      <c r="NIZ14" s="254"/>
      <c r="NJA14" s="254"/>
      <c r="NJB14" s="254"/>
      <c r="NJC14" s="254"/>
      <c r="NJD14" s="254"/>
      <c r="NJE14" s="254"/>
      <c r="NJF14" s="254"/>
      <c r="NJG14" s="254"/>
      <c r="NJH14" s="254"/>
      <c r="NJI14" s="254"/>
      <c r="NJJ14" s="254"/>
      <c r="NJK14" s="254"/>
      <c r="NJL14" s="254"/>
      <c r="NJM14" s="254"/>
      <c r="NJN14" s="254"/>
      <c r="NJO14" s="254"/>
      <c r="NJP14" s="254"/>
      <c r="NJQ14" s="254"/>
      <c r="NJR14" s="254"/>
      <c r="NJS14" s="254"/>
      <c r="NJT14" s="254"/>
      <c r="NJU14" s="254"/>
      <c r="NJV14" s="254"/>
      <c r="NJW14" s="254"/>
      <c r="NJX14" s="254"/>
      <c r="NJY14" s="254"/>
      <c r="NJZ14" s="254"/>
      <c r="NKA14" s="254"/>
      <c r="NKB14" s="254"/>
      <c r="NKC14" s="254"/>
      <c r="NKD14" s="254"/>
      <c r="NKE14" s="254"/>
      <c r="NKF14" s="254"/>
      <c r="NKG14" s="254"/>
      <c r="NKH14" s="254"/>
      <c r="NKI14" s="254"/>
      <c r="NKJ14" s="254"/>
      <c r="NKK14" s="254"/>
      <c r="NKL14" s="254"/>
      <c r="NKM14" s="254"/>
      <c r="NKN14" s="254"/>
      <c r="NKO14" s="254"/>
      <c r="NKP14" s="254"/>
      <c r="NKQ14" s="254"/>
      <c r="NKR14" s="254"/>
      <c r="NKS14" s="254"/>
      <c r="NKT14" s="254"/>
      <c r="NKU14" s="254"/>
      <c r="NKV14" s="254"/>
      <c r="NKW14" s="254"/>
      <c r="NKX14" s="254"/>
      <c r="NKY14" s="254"/>
      <c r="NKZ14" s="254"/>
      <c r="NLA14" s="254"/>
      <c r="NLB14" s="254"/>
      <c r="NLC14" s="254"/>
      <c r="NLD14" s="254"/>
      <c r="NLE14" s="254"/>
      <c r="NLF14" s="254"/>
      <c r="NLG14" s="254"/>
      <c r="NLH14" s="254"/>
      <c r="NLI14" s="254"/>
      <c r="NLJ14" s="254"/>
      <c r="NLK14" s="254"/>
      <c r="NLL14" s="254"/>
      <c r="NLM14" s="254"/>
      <c r="NLN14" s="254"/>
      <c r="NLO14" s="254"/>
      <c r="NLP14" s="254"/>
      <c r="NLQ14" s="254"/>
      <c r="NLR14" s="254"/>
      <c r="NLS14" s="254"/>
      <c r="NLT14" s="254"/>
      <c r="NLU14" s="254"/>
      <c r="NLV14" s="254"/>
      <c r="NLW14" s="254"/>
      <c r="NLX14" s="254"/>
      <c r="NLY14" s="254"/>
      <c r="NLZ14" s="254"/>
      <c r="NMA14" s="254"/>
      <c r="NMB14" s="254"/>
      <c r="NMC14" s="254"/>
      <c r="NMD14" s="254"/>
      <c r="NME14" s="254"/>
      <c r="NMF14" s="254"/>
      <c r="NMG14" s="254"/>
      <c r="NMH14" s="254"/>
      <c r="NMI14" s="254"/>
      <c r="NMJ14" s="254"/>
      <c r="NMK14" s="254"/>
      <c r="NML14" s="254"/>
      <c r="NMM14" s="254"/>
      <c r="NMN14" s="254"/>
      <c r="NMO14" s="254"/>
      <c r="NMP14" s="254"/>
      <c r="NMQ14" s="254"/>
      <c r="NMR14" s="254"/>
      <c r="NMS14" s="254"/>
      <c r="NMT14" s="254"/>
      <c r="NMU14" s="254"/>
      <c r="NMV14" s="254"/>
      <c r="NMW14" s="254"/>
      <c r="NMX14" s="254"/>
      <c r="NMY14" s="254"/>
      <c r="NMZ14" s="254"/>
      <c r="NNA14" s="254"/>
      <c r="NNB14" s="254"/>
      <c r="NNC14" s="254"/>
      <c r="NND14" s="254"/>
      <c r="NNE14" s="254"/>
      <c r="NNF14" s="254"/>
      <c r="NNG14" s="254"/>
      <c r="NNH14" s="254"/>
      <c r="NNI14" s="254"/>
      <c r="NNJ14" s="254"/>
      <c r="NNK14" s="254"/>
      <c r="NNL14" s="254"/>
      <c r="NNM14" s="254"/>
      <c r="NNN14" s="254"/>
      <c r="NNO14" s="254"/>
      <c r="NNP14" s="254"/>
      <c r="NNQ14" s="254"/>
      <c r="NNR14" s="254"/>
      <c r="NNS14" s="254"/>
      <c r="NNT14" s="254"/>
      <c r="NNU14" s="254"/>
      <c r="NNV14" s="254"/>
      <c r="NNW14" s="254"/>
      <c r="NNX14" s="254"/>
      <c r="NNY14" s="254"/>
      <c r="NNZ14" s="254"/>
      <c r="NOA14" s="254"/>
      <c r="NOB14" s="254"/>
      <c r="NOC14" s="254"/>
      <c r="NOD14" s="254"/>
      <c r="NOE14" s="254"/>
      <c r="NOF14" s="254"/>
      <c r="NOG14" s="254"/>
      <c r="NOH14" s="254"/>
      <c r="NOI14" s="254"/>
      <c r="NOJ14" s="254"/>
      <c r="NOK14" s="254"/>
      <c r="NOL14" s="254"/>
      <c r="NOM14" s="254"/>
      <c r="NON14" s="254"/>
      <c r="NOO14" s="254"/>
      <c r="NOP14" s="254"/>
      <c r="NOQ14" s="254"/>
      <c r="NOR14" s="254"/>
      <c r="NOS14" s="254"/>
      <c r="NOT14" s="254"/>
      <c r="NOU14" s="254"/>
      <c r="NOV14" s="254"/>
      <c r="NOW14" s="254"/>
      <c r="NOX14" s="254"/>
      <c r="NOY14" s="254"/>
      <c r="NOZ14" s="254"/>
      <c r="NPA14" s="254"/>
      <c r="NPB14" s="254"/>
      <c r="NPC14" s="254"/>
      <c r="NPD14" s="254"/>
      <c r="NPE14" s="254"/>
      <c r="NPF14" s="254"/>
      <c r="NPG14" s="254"/>
      <c r="NPH14" s="254"/>
      <c r="NPI14" s="254"/>
      <c r="NPJ14" s="254"/>
      <c r="NPK14" s="254"/>
      <c r="NPL14" s="254"/>
      <c r="NPM14" s="254"/>
      <c r="NPN14" s="254"/>
      <c r="NPO14" s="254"/>
      <c r="NPP14" s="254"/>
      <c r="NPQ14" s="254"/>
      <c r="NPR14" s="254"/>
      <c r="NPS14" s="254"/>
      <c r="NPT14" s="254"/>
      <c r="NPU14" s="254"/>
      <c r="NPV14" s="254"/>
      <c r="NPW14" s="254"/>
      <c r="NPX14" s="254"/>
      <c r="NPY14" s="254"/>
      <c r="NPZ14" s="254"/>
      <c r="NQA14" s="254"/>
      <c r="NQB14" s="254"/>
      <c r="NQC14" s="254"/>
      <c r="NQD14" s="254"/>
      <c r="NQE14" s="254"/>
      <c r="NQF14" s="254"/>
      <c r="NQG14" s="254"/>
      <c r="NQH14" s="254"/>
      <c r="NQI14" s="254"/>
      <c r="NQJ14" s="254"/>
      <c r="NQK14" s="254"/>
      <c r="NQL14" s="254"/>
      <c r="NQM14" s="254"/>
      <c r="NQN14" s="254"/>
      <c r="NQO14" s="254"/>
      <c r="NQP14" s="254"/>
      <c r="NQQ14" s="254"/>
      <c r="NQR14" s="254"/>
      <c r="NQS14" s="254"/>
      <c r="NQT14" s="254"/>
      <c r="NQU14" s="254"/>
      <c r="NQV14" s="254"/>
      <c r="NQW14" s="254"/>
      <c r="NQX14" s="254"/>
      <c r="NQY14" s="254"/>
      <c r="NQZ14" s="254"/>
      <c r="NRA14" s="254"/>
      <c r="NRB14" s="254"/>
      <c r="NRC14" s="254"/>
      <c r="NRD14" s="254"/>
      <c r="NRE14" s="254"/>
      <c r="NRF14" s="254"/>
      <c r="NRG14" s="254"/>
      <c r="NRH14" s="254"/>
      <c r="NRI14" s="254"/>
      <c r="NRJ14" s="254"/>
      <c r="NRK14" s="254"/>
      <c r="NRL14" s="254"/>
      <c r="NRM14" s="254"/>
      <c r="NRN14" s="254"/>
      <c r="NRO14" s="254"/>
      <c r="NRP14" s="254"/>
      <c r="NRQ14" s="254"/>
      <c r="NRR14" s="254"/>
      <c r="NRS14" s="254"/>
      <c r="NRT14" s="254"/>
      <c r="NRU14" s="254"/>
      <c r="NRV14" s="254"/>
      <c r="NRW14" s="254"/>
      <c r="NRX14" s="254"/>
      <c r="NRY14" s="254"/>
      <c r="NRZ14" s="254"/>
      <c r="NSA14" s="254"/>
      <c r="NSB14" s="254"/>
      <c r="NSC14" s="254"/>
      <c r="NSD14" s="254"/>
      <c r="NSE14" s="254"/>
      <c r="NSF14" s="254"/>
      <c r="NSG14" s="254"/>
      <c r="NSH14" s="254"/>
      <c r="NSI14" s="254"/>
      <c r="NSJ14" s="254"/>
      <c r="NSK14" s="254"/>
      <c r="NSL14" s="254"/>
      <c r="NSM14" s="254"/>
      <c r="NSN14" s="254"/>
      <c r="NSO14" s="254"/>
      <c r="NSP14" s="254"/>
      <c r="NSQ14" s="254"/>
      <c r="NSR14" s="254"/>
      <c r="NSS14" s="254"/>
      <c r="NST14" s="254"/>
      <c r="NSU14" s="254"/>
      <c r="NSV14" s="254"/>
      <c r="NSW14" s="254"/>
      <c r="NSX14" s="254"/>
      <c r="NSY14" s="254"/>
      <c r="NSZ14" s="254"/>
      <c r="NTA14" s="254"/>
      <c r="NTB14" s="254"/>
      <c r="NTC14" s="254"/>
      <c r="NTD14" s="254"/>
      <c r="NTE14" s="254"/>
      <c r="NTF14" s="254"/>
      <c r="NTG14" s="254"/>
      <c r="NTH14" s="254"/>
      <c r="NTI14" s="254"/>
      <c r="NTJ14" s="254"/>
      <c r="NTK14" s="254"/>
      <c r="NTL14" s="254"/>
      <c r="NTM14" s="254"/>
      <c r="NTN14" s="254"/>
      <c r="NTO14" s="254"/>
      <c r="NTP14" s="254"/>
      <c r="NTQ14" s="254"/>
      <c r="NTR14" s="254"/>
      <c r="NTS14" s="254"/>
      <c r="NTT14" s="254"/>
      <c r="NTU14" s="254"/>
      <c r="NTV14" s="254"/>
      <c r="NTW14" s="254"/>
      <c r="NTX14" s="254"/>
      <c r="NTY14" s="254"/>
      <c r="NTZ14" s="254"/>
      <c r="NUA14" s="254"/>
      <c r="NUB14" s="254"/>
      <c r="NUC14" s="254"/>
      <c r="NUD14" s="254"/>
      <c r="NUE14" s="254"/>
      <c r="NUF14" s="254"/>
      <c r="NUG14" s="254"/>
      <c r="NUH14" s="254"/>
      <c r="NUI14" s="254"/>
      <c r="NUJ14" s="254"/>
      <c r="NUK14" s="254"/>
      <c r="NUL14" s="254"/>
      <c r="NUM14" s="254"/>
      <c r="NUN14" s="254"/>
      <c r="NUO14" s="254"/>
      <c r="NUP14" s="254"/>
      <c r="NUQ14" s="254"/>
      <c r="NUR14" s="254"/>
      <c r="NUS14" s="254"/>
      <c r="NUT14" s="254"/>
      <c r="NUU14" s="254"/>
      <c r="NUV14" s="254"/>
      <c r="NUW14" s="254"/>
      <c r="NUX14" s="254"/>
      <c r="NUY14" s="254"/>
      <c r="NUZ14" s="254"/>
      <c r="NVA14" s="254"/>
      <c r="NVB14" s="254"/>
      <c r="NVC14" s="254"/>
      <c r="NVD14" s="254"/>
      <c r="NVE14" s="254"/>
      <c r="NVF14" s="254"/>
      <c r="NVG14" s="254"/>
      <c r="NVH14" s="254"/>
      <c r="NVI14" s="254"/>
      <c r="NVJ14" s="254"/>
      <c r="NVK14" s="254"/>
      <c r="NVL14" s="254"/>
      <c r="NVM14" s="254"/>
      <c r="NVN14" s="254"/>
      <c r="NVO14" s="254"/>
      <c r="NVP14" s="254"/>
      <c r="NVQ14" s="254"/>
      <c r="NVR14" s="254"/>
      <c r="NVS14" s="254"/>
      <c r="NVT14" s="254"/>
      <c r="NVU14" s="254"/>
      <c r="NVV14" s="254"/>
      <c r="NVW14" s="254"/>
      <c r="NVX14" s="254"/>
      <c r="NVY14" s="254"/>
      <c r="NVZ14" s="254"/>
      <c r="NWA14" s="254"/>
      <c r="NWB14" s="254"/>
      <c r="NWC14" s="254"/>
      <c r="NWD14" s="254"/>
      <c r="NWE14" s="254"/>
      <c r="NWF14" s="254"/>
      <c r="NWG14" s="254"/>
      <c r="NWH14" s="254"/>
      <c r="NWI14" s="254"/>
      <c r="NWJ14" s="254"/>
      <c r="NWK14" s="254"/>
      <c r="NWL14" s="254"/>
      <c r="NWM14" s="254"/>
      <c r="NWN14" s="254"/>
      <c r="NWO14" s="254"/>
      <c r="NWP14" s="254"/>
      <c r="NWQ14" s="254"/>
      <c r="NWR14" s="254"/>
      <c r="NWS14" s="254"/>
      <c r="NWT14" s="254"/>
      <c r="NWU14" s="254"/>
      <c r="NWV14" s="254"/>
      <c r="NWW14" s="254"/>
      <c r="NWX14" s="254"/>
      <c r="NWY14" s="254"/>
      <c r="NWZ14" s="254"/>
      <c r="NXA14" s="254"/>
      <c r="NXB14" s="254"/>
      <c r="NXC14" s="254"/>
      <c r="NXD14" s="254"/>
      <c r="NXE14" s="254"/>
      <c r="NXF14" s="254"/>
      <c r="NXG14" s="254"/>
      <c r="NXH14" s="254"/>
      <c r="NXI14" s="254"/>
      <c r="NXJ14" s="254"/>
      <c r="NXK14" s="254"/>
      <c r="NXL14" s="254"/>
      <c r="NXM14" s="254"/>
      <c r="NXN14" s="254"/>
      <c r="NXO14" s="254"/>
      <c r="NXP14" s="254"/>
      <c r="NXQ14" s="254"/>
      <c r="NXR14" s="254"/>
      <c r="NXS14" s="254"/>
      <c r="NXT14" s="254"/>
      <c r="NXU14" s="254"/>
      <c r="NXV14" s="254"/>
      <c r="NXW14" s="254"/>
      <c r="NXX14" s="254"/>
      <c r="NXY14" s="254"/>
      <c r="NXZ14" s="254"/>
      <c r="NYA14" s="254"/>
      <c r="NYB14" s="254"/>
      <c r="NYC14" s="254"/>
      <c r="NYD14" s="254"/>
      <c r="NYE14" s="254"/>
      <c r="NYF14" s="254"/>
      <c r="NYG14" s="254"/>
      <c r="NYH14" s="254"/>
      <c r="NYI14" s="254"/>
      <c r="NYJ14" s="254"/>
      <c r="NYK14" s="254"/>
      <c r="NYL14" s="254"/>
      <c r="NYM14" s="254"/>
      <c r="NYN14" s="254"/>
      <c r="NYO14" s="254"/>
      <c r="NYP14" s="254"/>
      <c r="NYQ14" s="254"/>
      <c r="NYR14" s="254"/>
      <c r="NYS14" s="254"/>
      <c r="NYT14" s="254"/>
      <c r="NYU14" s="254"/>
      <c r="NYV14" s="254"/>
      <c r="NYW14" s="254"/>
      <c r="NYX14" s="254"/>
      <c r="NYY14" s="254"/>
      <c r="NYZ14" s="254"/>
      <c r="NZA14" s="254"/>
      <c r="NZB14" s="254"/>
      <c r="NZC14" s="254"/>
      <c r="NZD14" s="254"/>
      <c r="NZE14" s="254"/>
      <c r="NZF14" s="254"/>
      <c r="NZG14" s="254"/>
      <c r="NZH14" s="254"/>
      <c r="NZI14" s="254"/>
      <c r="NZJ14" s="254"/>
      <c r="NZK14" s="254"/>
      <c r="NZL14" s="254"/>
      <c r="NZM14" s="254"/>
      <c r="NZN14" s="254"/>
      <c r="NZO14" s="254"/>
      <c r="NZP14" s="254"/>
      <c r="NZQ14" s="254"/>
      <c r="NZR14" s="254"/>
      <c r="NZS14" s="254"/>
      <c r="NZT14" s="254"/>
      <c r="NZU14" s="254"/>
      <c r="NZV14" s="254"/>
      <c r="NZW14" s="254"/>
      <c r="NZX14" s="254"/>
      <c r="NZY14" s="254"/>
      <c r="NZZ14" s="254"/>
      <c r="OAA14" s="254"/>
      <c r="OAB14" s="254"/>
      <c r="OAC14" s="254"/>
      <c r="OAD14" s="254"/>
      <c r="OAE14" s="254"/>
      <c r="OAF14" s="254"/>
      <c r="OAG14" s="254"/>
      <c r="OAH14" s="254"/>
      <c r="OAI14" s="254"/>
      <c r="OAJ14" s="254"/>
      <c r="OAK14" s="254"/>
      <c r="OAL14" s="254"/>
      <c r="OAM14" s="254"/>
      <c r="OAN14" s="254"/>
      <c r="OAO14" s="254"/>
      <c r="OAP14" s="254"/>
      <c r="OAQ14" s="254"/>
      <c r="OAR14" s="254"/>
      <c r="OAS14" s="254"/>
      <c r="OAT14" s="254"/>
      <c r="OAU14" s="254"/>
      <c r="OAV14" s="254"/>
      <c r="OAW14" s="254"/>
      <c r="OAX14" s="254"/>
      <c r="OAY14" s="254"/>
      <c r="OAZ14" s="254"/>
      <c r="OBA14" s="254"/>
      <c r="OBB14" s="254"/>
      <c r="OBC14" s="254"/>
      <c r="OBD14" s="254"/>
      <c r="OBE14" s="254"/>
      <c r="OBF14" s="254"/>
      <c r="OBG14" s="254"/>
      <c r="OBH14" s="254"/>
      <c r="OBI14" s="254"/>
      <c r="OBJ14" s="254"/>
      <c r="OBK14" s="254"/>
      <c r="OBL14" s="254"/>
      <c r="OBM14" s="254"/>
      <c r="OBN14" s="254"/>
      <c r="OBO14" s="254"/>
      <c r="OBP14" s="254"/>
      <c r="OBQ14" s="254"/>
      <c r="OBR14" s="254"/>
      <c r="OBS14" s="254"/>
      <c r="OBT14" s="254"/>
      <c r="OBU14" s="254"/>
      <c r="OBV14" s="254"/>
      <c r="OBW14" s="254"/>
      <c r="OBX14" s="254"/>
      <c r="OBY14" s="254"/>
      <c r="OBZ14" s="254"/>
      <c r="OCA14" s="254"/>
      <c r="OCB14" s="254"/>
      <c r="OCC14" s="254"/>
      <c r="OCD14" s="254"/>
      <c r="OCE14" s="254"/>
      <c r="OCF14" s="254"/>
      <c r="OCG14" s="254"/>
      <c r="OCH14" s="254"/>
      <c r="OCI14" s="254"/>
      <c r="OCJ14" s="254"/>
      <c r="OCK14" s="254"/>
      <c r="OCL14" s="254"/>
      <c r="OCM14" s="254"/>
      <c r="OCN14" s="254"/>
      <c r="OCO14" s="254"/>
      <c r="OCP14" s="254"/>
      <c r="OCQ14" s="254"/>
      <c r="OCR14" s="254"/>
      <c r="OCS14" s="254"/>
      <c r="OCT14" s="254"/>
      <c r="OCU14" s="254"/>
      <c r="OCV14" s="254"/>
      <c r="OCW14" s="254"/>
      <c r="OCX14" s="254"/>
      <c r="OCY14" s="254"/>
      <c r="OCZ14" s="254"/>
      <c r="ODA14" s="254"/>
      <c r="ODB14" s="254"/>
      <c r="ODC14" s="254"/>
      <c r="ODD14" s="254"/>
      <c r="ODE14" s="254"/>
      <c r="ODF14" s="254"/>
      <c r="ODG14" s="254"/>
      <c r="ODH14" s="254"/>
      <c r="ODI14" s="254"/>
      <c r="ODJ14" s="254"/>
      <c r="ODK14" s="254"/>
      <c r="ODL14" s="254"/>
      <c r="ODM14" s="254"/>
      <c r="ODN14" s="254"/>
      <c r="ODO14" s="254"/>
      <c r="ODP14" s="254"/>
      <c r="ODQ14" s="254"/>
      <c r="ODR14" s="254"/>
      <c r="ODS14" s="254"/>
      <c r="ODT14" s="254"/>
      <c r="ODU14" s="254"/>
      <c r="ODV14" s="254"/>
      <c r="ODW14" s="254"/>
      <c r="ODX14" s="254"/>
      <c r="ODY14" s="254"/>
      <c r="ODZ14" s="254"/>
      <c r="OEA14" s="254"/>
      <c r="OEB14" s="254"/>
      <c r="OEC14" s="254"/>
      <c r="OED14" s="254"/>
      <c r="OEE14" s="254"/>
      <c r="OEF14" s="254"/>
      <c r="OEG14" s="254"/>
      <c r="OEH14" s="254"/>
      <c r="OEI14" s="254"/>
      <c r="OEJ14" s="254"/>
      <c r="OEK14" s="254"/>
      <c r="OEL14" s="254"/>
      <c r="OEM14" s="254"/>
      <c r="OEN14" s="254"/>
      <c r="OEO14" s="254"/>
      <c r="OEP14" s="254"/>
      <c r="OEQ14" s="254"/>
      <c r="OER14" s="254"/>
      <c r="OES14" s="254"/>
      <c r="OET14" s="254"/>
      <c r="OEU14" s="254"/>
      <c r="OEV14" s="254"/>
      <c r="OEW14" s="254"/>
      <c r="OEX14" s="254"/>
      <c r="OEY14" s="254"/>
      <c r="OEZ14" s="254"/>
      <c r="OFA14" s="254"/>
      <c r="OFB14" s="254"/>
      <c r="OFC14" s="254"/>
      <c r="OFD14" s="254"/>
      <c r="OFE14" s="254"/>
      <c r="OFF14" s="254"/>
      <c r="OFG14" s="254"/>
      <c r="OFH14" s="254"/>
      <c r="OFI14" s="254"/>
      <c r="OFJ14" s="254"/>
      <c r="OFK14" s="254"/>
      <c r="OFL14" s="254"/>
      <c r="OFM14" s="254"/>
      <c r="OFN14" s="254"/>
      <c r="OFO14" s="254"/>
      <c r="OFP14" s="254"/>
      <c r="OFQ14" s="254"/>
      <c r="OFR14" s="254"/>
      <c r="OFS14" s="254"/>
      <c r="OFT14" s="254"/>
      <c r="OFU14" s="254"/>
      <c r="OFV14" s="254"/>
      <c r="OFW14" s="254"/>
      <c r="OFX14" s="254"/>
      <c r="OFY14" s="254"/>
      <c r="OFZ14" s="254"/>
      <c r="OGA14" s="254"/>
      <c r="OGB14" s="254"/>
      <c r="OGC14" s="254"/>
      <c r="OGD14" s="254"/>
      <c r="OGE14" s="254"/>
      <c r="OGF14" s="254"/>
      <c r="OGG14" s="254"/>
      <c r="OGH14" s="254"/>
      <c r="OGI14" s="254"/>
      <c r="OGJ14" s="254"/>
      <c r="OGK14" s="254"/>
      <c r="OGL14" s="254"/>
      <c r="OGM14" s="254"/>
      <c r="OGN14" s="254"/>
      <c r="OGO14" s="254"/>
      <c r="OGP14" s="254"/>
      <c r="OGQ14" s="254"/>
      <c r="OGR14" s="254"/>
      <c r="OGS14" s="254"/>
      <c r="OGT14" s="254"/>
      <c r="OGU14" s="254"/>
      <c r="OGV14" s="254"/>
      <c r="OGW14" s="254"/>
      <c r="OGX14" s="254"/>
      <c r="OGY14" s="254"/>
      <c r="OGZ14" s="254"/>
      <c r="OHA14" s="254"/>
      <c r="OHB14" s="254"/>
      <c r="OHC14" s="254"/>
      <c r="OHD14" s="254"/>
      <c r="OHE14" s="254"/>
      <c r="OHF14" s="254"/>
      <c r="OHG14" s="254"/>
      <c r="OHH14" s="254"/>
      <c r="OHI14" s="254"/>
      <c r="OHJ14" s="254"/>
      <c r="OHK14" s="254"/>
      <c r="OHL14" s="254"/>
      <c r="OHM14" s="254"/>
      <c r="OHN14" s="254"/>
      <c r="OHO14" s="254"/>
      <c r="OHP14" s="254"/>
      <c r="OHQ14" s="254"/>
      <c r="OHR14" s="254"/>
      <c r="OHS14" s="254"/>
      <c r="OHT14" s="254"/>
      <c r="OHU14" s="254"/>
      <c r="OHV14" s="254"/>
      <c r="OHW14" s="254"/>
      <c r="OHX14" s="254"/>
      <c r="OHY14" s="254"/>
      <c r="OHZ14" s="254"/>
      <c r="OIA14" s="254"/>
      <c r="OIB14" s="254"/>
      <c r="OIC14" s="254"/>
      <c r="OID14" s="254"/>
      <c r="OIE14" s="254"/>
      <c r="OIF14" s="254"/>
      <c r="OIG14" s="254"/>
      <c r="OIH14" s="254"/>
      <c r="OII14" s="254"/>
      <c r="OIJ14" s="254"/>
      <c r="OIK14" s="254"/>
      <c r="OIL14" s="254"/>
      <c r="OIM14" s="254"/>
      <c r="OIN14" s="254"/>
      <c r="OIO14" s="254"/>
      <c r="OIP14" s="254"/>
      <c r="OIQ14" s="254"/>
      <c r="OIR14" s="254"/>
      <c r="OIS14" s="254"/>
      <c r="OIT14" s="254"/>
      <c r="OIU14" s="254"/>
      <c r="OIV14" s="254"/>
      <c r="OIW14" s="254"/>
      <c r="OIX14" s="254"/>
      <c r="OIY14" s="254"/>
      <c r="OIZ14" s="254"/>
      <c r="OJA14" s="254"/>
      <c r="OJB14" s="254"/>
      <c r="OJC14" s="254"/>
      <c r="OJD14" s="254"/>
      <c r="OJE14" s="254"/>
      <c r="OJF14" s="254"/>
      <c r="OJG14" s="254"/>
      <c r="OJH14" s="254"/>
      <c r="OJI14" s="254"/>
      <c r="OJJ14" s="254"/>
      <c r="OJK14" s="254"/>
      <c r="OJL14" s="254"/>
      <c r="OJM14" s="254"/>
      <c r="OJN14" s="254"/>
      <c r="OJO14" s="254"/>
      <c r="OJP14" s="254"/>
      <c r="OJQ14" s="254"/>
      <c r="OJR14" s="254"/>
      <c r="OJS14" s="254"/>
      <c r="OJT14" s="254"/>
      <c r="OJU14" s="254"/>
      <c r="OJV14" s="254"/>
      <c r="OJW14" s="254"/>
      <c r="OJX14" s="254"/>
      <c r="OJY14" s="254"/>
      <c r="OJZ14" s="254"/>
      <c r="OKA14" s="254"/>
      <c r="OKB14" s="254"/>
      <c r="OKC14" s="254"/>
      <c r="OKD14" s="254"/>
      <c r="OKE14" s="254"/>
      <c r="OKF14" s="254"/>
      <c r="OKG14" s="254"/>
      <c r="OKH14" s="254"/>
      <c r="OKI14" s="254"/>
      <c r="OKJ14" s="254"/>
      <c r="OKK14" s="254"/>
      <c r="OKL14" s="254"/>
      <c r="OKM14" s="254"/>
      <c r="OKN14" s="254"/>
      <c r="OKO14" s="254"/>
      <c r="OKP14" s="254"/>
      <c r="OKQ14" s="254"/>
      <c r="OKR14" s="254"/>
      <c r="OKS14" s="254"/>
      <c r="OKT14" s="254"/>
      <c r="OKU14" s="254"/>
      <c r="OKV14" s="254"/>
      <c r="OKW14" s="254"/>
      <c r="OKX14" s="254"/>
      <c r="OKY14" s="254"/>
      <c r="OKZ14" s="254"/>
      <c r="OLA14" s="254"/>
      <c r="OLB14" s="254"/>
      <c r="OLC14" s="254"/>
      <c r="OLD14" s="254"/>
      <c r="OLE14" s="254"/>
      <c r="OLF14" s="254"/>
      <c r="OLG14" s="254"/>
      <c r="OLH14" s="254"/>
      <c r="OLI14" s="254"/>
      <c r="OLJ14" s="254"/>
      <c r="OLK14" s="254"/>
      <c r="OLL14" s="254"/>
      <c r="OLM14" s="254"/>
      <c r="OLN14" s="254"/>
      <c r="OLO14" s="254"/>
      <c r="OLP14" s="254"/>
      <c r="OLQ14" s="254"/>
      <c r="OLR14" s="254"/>
      <c r="OLS14" s="254"/>
      <c r="OLT14" s="254"/>
      <c r="OLU14" s="254"/>
      <c r="OLV14" s="254"/>
      <c r="OLW14" s="254"/>
      <c r="OLX14" s="254"/>
      <c r="OLY14" s="254"/>
      <c r="OLZ14" s="254"/>
      <c r="OMA14" s="254"/>
      <c r="OMB14" s="254"/>
      <c r="OMC14" s="254"/>
      <c r="OMD14" s="254"/>
      <c r="OME14" s="254"/>
      <c r="OMF14" s="254"/>
      <c r="OMG14" s="254"/>
      <c r="OMH14" s="254"/>
      <c r="OMI14" s="254"/>
      <c r="OMJ14" s="254"/>
      <c r="OMK14" s="254"/>
      <c r="OML14" s="254"/>
      <c r="OMM14" s="254"/>
      <c r="OMN14" s="254"/>
      <c r="OMO14" s="254"/>
      <c r="OMP14" s="254"/>
      <c r="OMQ14" s="254"/>
      <c r="OMR14" s="254"/>
      <c r="OMS14" s="254"/>
      <c r="OMT14" s="254"/>
      <c r="OMU14" s="254"/>
      <c r="OMV14" s="254"/>
      <c r="OMW14" s="254"/>
      <c r="OMX14" s="254"/>
      <c r="OMY14" s="254"/>
      <c r="OMZ14" s="254"/>
      <c r="ONA14" s="254"/>
      <c r="ONB14" s="254"/>
      <c r="ONC14" s="254"/>
      <c r="OND14" s="254"/>
      <c r="ONE14" s="254"/>
      <c r="ONF14" s="254"/>
      <c r="ONG14" s="254"/>
      <c r="ONH14" s="254"/>
      <c r="ONI14" s="254"/>
      <c r="ONJ14" s="254"/>
      <c r="ONK14" s="254"/>
      <c r="ONL14" s="254"/>
      <c r="ONM14" s="254"/>
      <c r="ONN14" s="254"/>
      <c r="ONO14" s="254"/>
      <c r="ONP14" s="254"/>
      <c r="ONQ14" s="254"/>
      <c r="ONR14" s="254"/>
      <c r="ONS14" s="254"/>
      <c r="ONT14" s="254"/>
      <c r="ONU14" s="254"/>
      <c r="ONV14" s="254"/>
      <c r="ONW14" s="254"/>
      <c r="ONX14" s="254"/>
      <c r="ONY14" s="254"/>
      <c r="ONZ14" s="254"/>
      <c r="OOA14" s="254"/>
      <c r="OOB14" s="254"/>
      <c r="OOC14" s="254"/>
      <c r="OOD14" s="254"/>
      <c r="OOE14" s="254"/>
      <c r="OOF14" s="254"/>
      <c r="OOG14" s="254"/>
      <c r="OOH14" s="254"/>
      <c r="OOI14" s="254"/>
      <c r="OOJ14" s="254"/>
      <c r="OOK14" s="254"/>
      <c r="OOL14" s="254"/>
      <c r="OOM14" s="254"/>
      <c r="OON14" s="254"/>
      <c r="OOO14" s="254"/>
      <c r="OOP14" s="254"/>
      <c r="OOQ14" s="254"/>
      <c r="OOR14" s="254"/>
      <c r="OOS14" s="254"/>
      <c r="OOT14" s="254"/>
      <c r="OOU14" s="254"/>
      <c r="OOV14" s="254"/>
      <c r="OOW14" s="254"/>
      <c r="OOX14" s="254"/>
      <c r="OOY14" s="254"/>
      <c r="OOZ14" s="254"/>
      <c r="OPA14" s="254"/>
      <c r="OPB14" s="254"/>
      <c r="OPC14" s="254"/>
      <c r="OPD14" s="254"/>
      <c r="OPE14" s="254"/>
      <c r="OPF14" s="254"/>
      <c r="OPG14" s="254"/>
      <c r="OPH14" s="254"/>
      <c r="OPI14" s="254"/>
      <c r="OPJ14" s="254"/>
      <c r="OPK14" s="254"/>
      <c r="OPL14" s="254"/>
      <c r="OPM14" s="254"/>
      <c r="OPN14" s="254"/>
      <c r="OPO14" s="254"/>
      <c r="OPP14" s="254"/>
      <c r="OPQ14" s="254"/>
      <c r="OPR14" s="254"/>
      <c r="OPS14" s="254"/>
      <c r="OPT14" s="254"/>
      <c r="OPU14" s="254"/>
      <c r="OPV14" s="254"/>
      <c r="OPW14" s="254"/>
      <c r="OPX14" s="254"/>
      <c r="OPY14" s="254"/>
      <c r="OPZ14" s="254"/>
      <c r="OQA14" s="254"/>
      <c r="OQB14" s="254"/>
      <c r="OQC14" s="254"/>
      <c r="OQD14" s="254"/>
      <c r="OQE14" s="254"/>
      <c r="OQF14" s="254"/>
      <c r="OQG14" s="254"/>
      <c r="OQH14" s="254"/>
      <c r="OQI14" s="254"/>
      <c r="OQJ14" s="254"/>
      <c r="OQK14" s="254"/>
      <c r="OQL14" s="254"/>
      <c r="OQM14" s="254"/>
      <c r="OQN14" s="254"/>
      <c r="OQO14" s="254"/>
      <c r="OQP14" s="254"/>
      <c r="OQQ14" s="254"/>
      <c r="OQR14" s="254"/>
      <c r="OQS14" s="254"/>
      <c r="OQT14" s="254"/>
      <c r="OQU14" s="254"/>
      <c r="OQV14" s="254"/>
      <c r="OQW14" s="254"/>
      <c r="OQX14" s="254"/>
      <c r="OQY14" s="254"/>
      <c r="OQZ14" s="254"/>
      <c r="ORA14" s="254"/>
      <c r="ORB14" s="254"/>
      <c r="ORC14" s="254"/>
      <c r="ORD14" s="254"/>
      <c r="ORE14" s="254"/>
      <c r="ORF14" s="254"/>
      <c r="ORG14" s="254"/>
      <c r="ORH14" s="254"/>
      <c r="ORI14" s="254"/>
      <c r="ORJ14" s="254"/>
      <c r="ORK14" s="254"/>
      <c r="ORL14" s="254"/>
      <c r="ORM14" s="254"/>
      <c r="ORN14" s="254"/>
      <c r="ORO14" s="254"/>
      <c r="ORP14" s="254"/>
      <c r="ORQ14" s="254"/>
      <c r="ORR14" s="254"/>
      <c r="ORS14" s="254"/>
      <c r="ORT14" s="254"/>
      <c r="ORU14" s="254"/>
      <c r="ORV14" s="254"/>
      <c r="ORW14" s="254"/>
      <c r="ORX14" s="254"/>
      <c r="ORY14" s="254"/>
      <c r="ORZ14" s="254"/>
      <c r="OSA14" s="254"/>
      <c r="OSB14" s="254"/>
      <c r="OSC14" s="254"/>
      <c r="OSD14" s="254"/>
      <c r="OSE14" s="254"/>
      <c r="OSF14" s="254"/>
      <c r="OSG14" s="254"/>
      <c r="OSH14" s="254"/>
      <c r="OSI14" s="254"/>
      <c r="OSJ14" s="254"/>
      <c r="OSK14" s="254"/>
      <c r="OSL14" s="254"/>
      <c r="OSM14" s="254"/>
      <c r="OSN14" s="254"/>
      <c r="OSO14" s="254"/>
      <c r="OSP14" s="254"/>
      <c r="OSQ14" s="254"/>
      <c r="OSR14" s="254"/>
      <c r="OSS14" s="254"/>
      <c r="OST14" s="254"/>
      <c r="OSU14" s="254"/>
      <c r="OSV14" s="254"/>
      <c r="OSW14" s="254"/>
      <c r="OSX14" s="254"/>
      <c r="OSY14" s="254"/>
      <c r="OSZ14" s="254"/>
      <c r="OTA14" s="254"/>
      <c r="OTB14" s="254"/>
      <c r="OTC14" s="254"/>
      <c r="OTD14" s="254"/>
      <c r="OTE14" s="254"/>
      <c r="OTF14" s="254"/>
      <c r="OTG14" s="254"/>
      <c r="OTH14" s="254"/>
      <c r="OTI14" s="254"/>
      <c r="OTJ14" s="254"/>
      <c r="OTK14" s="254"/>
      <c r="OTL14" s="254"/>
      <c r="OTM14" s="254"/>
      <c r="OTN14" s="254"/>
      <c r="OTO14" s="254"/>
      <c r="OTP14" s="254"/>
      <c r="OTQ14" s="254"/>
      <c r="OTR14" s="254"/>
      <c r="OTS14" s="254"/>
      <c r="OTT14" s="254"/>
      <c r="OTU14" s="254"/>
      <c r="OTV14" s="254"/>
      <c r="OTW14" s="254"/>
      <c r="OTX14" s="254"/>
      <c r="OTY14" s="254"/>
      <c r="OTZ14" s="254"/>
      <c r="OUA14" s="254"/>
      <c r="OUB14" s="254"/>
      <c r="OUC14" s="254"/>
      <c r="OUD14" s="254"/>
      <c r="OUE14" s="254"/>
      <c r="OUF14" s="254"/>
      <c r="OUG14" s="254"/>
      <c r="OUH14" s="254"/>
      <c r="OUI14" s="254"/>
      <c r="OUJ14" s="254"/>
      <c r="OUK14" s="254"/>
      <c r="OUL14" s="254"/>
      <c r="OUM14" s="254"/>
      <c r="OUN14" s="254"/>
      <c r="OUO14" s="254"/>
      <c r="OUP14" s="254"/>
      <c r="OUQ14" s="254"/>
      <c r="OUR14" s="254"/>
      <c r="OUS14" s="254"/>
      <c r="OUT14" s="254"/>
      <c r="OUU14" s="254"/>
      <c r="OUV14" s="254"/>
      <c r="OUW14" s="254"/>
      <c r="OUX14" s="254"/>
      <c r="OUY14" s="254"/>
      <c r="OUZ14" s="254"/>
      <c r="OVA14" s="254"/>
      <c r="OVB14" s="254"/>
      <c r="OVC14" s="254"/>
      <c r="OVD14" s="254"/>
      <c r="OVE14" s="254"/>
      <c r="OVF14" s="254"/>
      <c r="OVG14" s="254"/>
      <c r="OVH14" s="254"/>
      <c r="OVI14" s="254"/>
      <c r="OVJ14" s="254"/>
      <c r="OVK14" s="254"/>
      <c r="OVL14" s="254"/>
      <c r="OVM14" s="254"/>
      <c r="OVN14" s="254"/>
      <c r="OVO14" s="254"/>
      <c r="OVP14" s="254"/>
      <c r="OVQ14" s="254"/>
      <c r="OVR14" s="254"/>
      <c r="OVS14" s="254"/>
      <c r="OVT14" s="254"/>
      <c r="OVU14" s="254"/>
      <c r="OVV14" s="254"/>
      <c r="OVW14" s="254"/>
      <c r="OVX14" s="254"/>
      <c r="OVY14" s="254"/>
      <c r="OVZ14" s="254"/>
      <c r="OWA14" s="254"/>
      <c r="OWB14" s="254"/>
      <c r="OWC14" s="254"/>
      <c r="OWD14" s="254"/>
      <c r="OWE14" s="254"/>
      <c r="OWF14" s="254"/>
      <c r="OWG14" s="254"/>
      <c r="OWH14" s="254"/>
      <c r="OWI14" s="254"/>
      <c r="OWJ14" s="254"/>
      <c r="OWK14" s="254"/>
      <c r="OWL14" s="254"/>
      <c r="OWM14" s="254"/>
      <c r="OWN14" s="254"/>
      <c r="OWO14" s="254"/>
      <c r="OWP14" s="254"/>
      <c r="OWQ14" s="254"/>
      <c r="OWR14" s="254"/>
      <c r="OWS14" s="254"/>
      <c r="OWT14" s="254"/>
      <c r="OWU14" s="254"/>
      <c r="OWV14" s="254"/>
      <c r="OWW14" s="254"/>
      <c r="OWX14" s="254"/>
      <c r="OWY14" s="254"/>
      <c r="OWZ14" s="254"/>
      <c r="OXA14" s="254"/>
      <c r="OXB14" s="254"/>
      <c r="OXC14" s="254"/>
      <c r="OXD14" s="254"/>
      <c r="OXE14" s="254"/>
      <c r="OXF14" s="254"/>
      <c r="OXG14" s="254"/>
      <c r="OXH14" s="254"/>
      <c r="OXI14" s="254"/>
      <c r="OXJ14" s="254"/>
      <c r="OXK14" s="254"/>
      <c r="OXL14" s="254"/>
      <c r="OXM14" s="254"/>
      <c r="OXN14" s="254"/>
      <c r="OXO14" s="254"/>
      <c r="OXP14" s="254"/>
      <c r="OXQ14" s="254"/>
      <c r="OXR14" s="254"/>
      <c r="OXS14" s="254"/>
      <c r="OXT14" s="254"/>
      <c r="OXU14" s="254"/>
      <c r="OXV14" s="254"/>
      <c r="OXW14" s="254"/>
      <c r="OXX14" s="254"/>
      <c r="OXY14" s="254"/>
      <c r="OXZ14" s="254"/>
      <c r="OYA14" s="254"/>
      <c r="OYB14" s="254"/>
      <c r="OYC14" s="254"/>
      <c r="OYD14" s="254"/>
      <c r="OYE14" s="254"/>
      <c r="OYF14" s="254"/>
      <c r="OYG14" s="254"/>
      <c r="OYH14" s="254"/>
      <c r="OYI14" s="254"/>
      <c r="OYJ14" s="254"/>
      <c r="OYK14" s="254"/>
      <c r="OYL14" s="254"/>
      <c r="OYM14" s="254"/>
      <c r="OYN14" s="254"/>
      <c r="OYO14" s="254"/>
      <c r="OYP14" s="254"/>
      <c r="OYQ14" s="254"/>
      <c r="OYR14" s="254"/>
      <c r="OYS14" s="254"/>
      <c r="OYT14" s="254"/>
      <c r="OYU14" s="254"/>
      <c r="OYV14" s="254"/>
      <c r="OYW14" s="254"/>
      <c r="OYX14" s="254"/>
      <c r="OYY14" s="254"/>
      <c r="OYZ14" s="254"/>
      <c r="OZA14" s="254"/>
      <c r="OZB14" s="254"/>
      <c r="OZC14" s="254"/>
      <c r="OZD14" s="254"/>
      <c r="OZE14" s="254"/>
      <c r="OZF14" s="254"/>
      <c r="OZG14" s="254"/>
      <c r="OZH14" s="254"/>
      <c r="OZI14" s="254"/>
      <c r="OZJ14" s="254"/>
      <c r="OZK14" s="254"/>
      <c r="OZL14" s="254"/>
      <c r="OZM14" s="254"/>
      <c r="OZN14" s="254"/>
      <c r="OZO14" s="254"/>
      <c r="OZP14" s="254"/>
      <c r="OZQ14" s="254"/>
      <c r="OZR14" s="254"/>
      <c r="OZS14" s="254"/>
      <c r="OZT14" s="254"/>
      <c r="OZU14" s="254"/>
      <c r="OZV14" s="254"/>
      <c r="OZW14" s="254"/>
      <c r="OZX14" s="254"/>
      <c r="OZY14" s="254"/>
      <c r="OZZ14" s="254"/>
      <c r="PAA14" s="254"/>
      <c r="PAB14" s="254"/>
      <c r="PAC14" s="254"/>
      <c r="PAD14" s="254"/>
      <c r="PAE14" s="254"/>
      <c r="PAF14" s="254"/>
      <c r="PAG14" s="254"/>
      <c r="PAH14" s="254"/>
      <c r="PAI14" s="254"/>
      <c r="PAJ14" s="254"/>
      <c r="PAK14" s="254"/>
      <c r="PAL14" s="254"/>
      <c r="PAM14" s="254"/>
      <c r="PAN14" s="254"/>
      <c r="PAO14" s="254"/>
      <c r="PAP14" s="254"/>
      <c r="PAQ14" s="254"/>
      <c r="PAR14" s="254"/>
      <c r="PAS14" s="254"/>
      <c r="PAT14" s="254"/>
      <c r="PAU14" s="254"/>
      <c r="PAV14" s="254"/>
      <c r="PAW14" s="254"/>
      <c r="PAX14" s="254"/>
      <c r="PAY14" s="254"/>
      <c r="PAZ14" s="254"/>
      <c r="PBA14" s="254"/>
      <c r="PBB14" s="254"/>
      <c r="PBC14" s="254"/>
      <c r="PBD14" s="254"/>
      <c r="PBE14" s="254"/>
      <c r="PBF14" s="254"/>
      <c r="PBG14" s="254"/>
      <c r="PBH14" s="254"/>
      <c r="PBI14" s="254"/>
      <c r="PBJ14" s="254"/>
      <c r="PBK14" s="254"/>
      <c r="PBL14" s="254"/>
      <c r="PBM14" s="254"/>
      <c r="PBN14" s="254"/>
      <c r="PBO14" s="254"/>
      <c r="PBP14" s="254"/>
      <c r="PBQ14" s="254"/>
      <c r="PBR14" s="254"/>
      <c r="PBS14" s="254"/>
      <c r="PBT14" s="254"/>
      <c r="PBU14" s="254"/>
      <c r="PBV14" s="254"/>
      <c r="PBW14" s="254"/>
      <c r="PBX14" s="254"/>
      <c r="PBY14" s="254"/>
      <c r="PBZ14" s="254"/>
      <c r="PCA14" s="254"/>
      <c r="PCB14" s="254"/>
      <c r="PCC14" s="254"/>
      <c r="PCD14" s="254"/>
      <c r="PCE14" s="254"/>
      <c r="PCF14" s="254"/>
      <c r="PCG14" s="254"/>
      <c r="PCH14" s="254"/>
      <c r="PCI14" s="254"/>
      <c r="PCJ14" s="254"/>
      <c r="PCK14" s="254"/>
      <c r="PCL14" s="254"/>
      <c r="PCM14" s="254"/>
      <c r="PCN14" s="254"/>
      <c r="PCO14" s="254"/>
      <c r="PCP14" s="254"/>
      <c r="PCQ14" s="254"/>
      <c r="PCR14" s="254"/>
      <c r="PCS14" s="254"/>
      <c r="PCT14" s="254"/>
      <c r="PCU14" s="254"/>
      <c r="PCV14" s="254"/>
      <c r="PCW14" s="254"/>
      <c r="PCX14" s="254"/>
      <c r="PCY14" s="254"/>
      <c r="PCZ14" s="254"/>
      <c r="PDA14" s="254"/>
      <c r="PDB14" s="254"/>
      <c r="PDC14" s="254"/>
      <c r="PDD14" s="254"/>
      <c r="PDE14" s="254"/>
      <c r="PDF14" s="254"/>
      <c r="PDG14" s="254"/>
      <c r="PDH14" s="254"/>
      <c r="PDI14" s="254"/>
      <c r="PDJ14" s="254"/>
      <c r="PDK14" s="254"/>
      <c r="PDL14" s="254"/>
      <c r="PDM14" s="254"/>
      <c r="PDN14" s="254"/>
      <c r="PDO14" s="254"/>
      <c r="PDP14" s="254"/>
      <c r="PDQ14" s="254"/>
      <c r="PDR14" s="254"/>
      <c r="PDS14" s="254"/>
      <c r="PDT14" s="254"/>
      <c r="PDU14" s="254"/>
      <c r="PDV14" s="254"/>
      <c r="PDW14" s="254"/>
      <c r="PDX14" s="254"/>
      <c r="PDY14" s="254"/>
      <c r="PDZ14" s="254"/>
      <c r="PEA14" s="254"/>
      <c r="PEB14" s="254"/>
      <c r="PEC14" s="254"/>
      <c r="PED14" s="254"/>
      <c r="PEE14" s="254"/>
      <c r="PEF14" s="254"/>
      <c r="PEG14" s="254"/>
      <c r="PEH14" s="254"/>
      <c r="PEI14" s="254"/>
      <c r="PEJ14" s="254"/>
      <c r="PEK14" s="254"/>
      <c r="PEL14" s="254"/>
      <c r="PEM14" s="254"/>
      <c r="PEN14" s="254"/>
      <c r="PEO14" s="254"/>
      <c r="PEP14" s="254"/>
      <c r="PEQ14" s="254"/>
      <c r="PER14" s="254"/>
      <c r="PES14" s="254"/>
      <c r="PET14" s="254"/>
      <c r="PEU14" s="254"/>
      <c r="PEV14" s="254"/>
      <c r="PEW14" s="254"/>
      <c r="PEX14" s="254"/>
      <c r="PEY14" s="254"/>
      <c r="PEZ14" s="254"/>
      <c r="PFA14" s="254"/>
      <c r="PFB14" s="254"/>
      <c r="PFC14" s="254"/>
      <c r="PFD14" s="254"/>
      <c r="PFE14" s="254"/>
      <c r="PFF14" s="254"/>
      <c r="PFG14" s="254"/>
      <c r="PFH14" s="254"/>
      <c r="PFI14" s="254"/>
      <c r="PFJ14" s="254"/>
      <c r="PFK14" s="254"/>
      <c r="PFL14" s="254"/>
      <c r="PFM14" s="254"/>
      <c r="PFN14" s="254"/>
      <c r="PFO14" s="254"/>
      <c r="PFP14" s="254"/>
      <c r="PFQ14" s="254"/>
      <c r="PFR14" s="254"/>
      <c r="PFS14" s="254"/>
      <c r="PFT14" s="254"/>
      <c r="PFU14" s="254"/>
      <c r="PFV14" s="254"/>
      <c r="PFW14" s="254"/>
      <c r="PFX14" s="254"/>
      <c r="PFY14" s="254"/>
      <c r="PFZ14" s="254"/>
      <c r="PGA14" s="254"/>
      <c r="PGB14" s="254"/>
      <c r="PGC14" s="254"/>
      <c r="PGD14" s="254"/>
      <c r="PGE14" s="254"/>
      <c r="PGF14" s="254"/>
      <c r="PGG14" s="254"/>
      <c r="PGH14" s="254"/>
      <c r="PGI14" s="254"/>
      <c r="PGJ14" s="254"/>
      <c r="PGK14" s="254"/>
      <c r="PGL14" s="254"/>
      <c r="PGM14" s="254"/>
      <c r="PGN14" s="254"/>
      <c r="PGO14" s="254"/>
      <c r="PGP14" s="254"/>
      <c r="PGQ14" s="254"/>
      <c r="PGR14" s="254"/>
      <c r="PGS14" s="254"/>
      <c r="PGT14" s="254"/>
      <c r="PGU14" s="254"/>
      <c r="PGV14" s="254"/>
      <c r="PGW14" s="254"/>
      <c r="PGX14" s="254"/>
      <c r="PGY14" s="254"/>
      <c r="PGZ14" s="254"/>
      <c r="PHA14" s="254"/>
      <c r="PHB14" s="254"/>
      <c r="PHC14" s="254"/>
      <c r="PHD14" s="254"/>
      <c r="PHE14" s="254"/>
      <c r="PHF14" s="254"/>
      <c r="PHG14" s="254"/>
      <c r="PHH14" s="254"/>
      <c r="PHI14" s="254"/>
      <c r="PHJ14" s="254"/>
      <c r="PHK14" s="254"/>
      <c r="PHL14" s="254"/>
      <c r="PHM14" s="254"/>
      <c r="PHN14" s="254"/>
      <c r="PHO14" s="254"/>
      <c r="PHP14" s="254"/>
      <c r="PHQ14" s="254"/>
      <c r="PHR14" s="254"/>
      <c r="PHS14" s="254"/>
      <c r="PHT14" s="254"/>
      <c r="PHU14" s="254"/>
      <c r="PHV14" s="254"/>
      <c r="PHW14" s="254"/>
      <c r="PHX14" s="254"/>
      <c r="PHY14" s="254"/>
      <c r="PHZ14" s="254"/>
      <c r="PIA14" s="254"/>
      <c r="PIB14" s="254"/>
      <c r="PIC14" s="254"/>
      <c r="PID14" s="254"/>
      <c r="PIE14" s="254"/>
      <c r="PIF14" s="254"/>
      <c r="PIG14" s="254"/>
      <c r="PIH14" s="254"/>
      <c r="PII14" s="254"/>
      <c r="PIJ14" s="254"/>
      <c r="PIK14" s="254"/>
      <c r="PIL14" s="254"/>
      <c r="PIM14" s="254"/>
      <c r="PIN14" s="254"/>
      <c r="PIO14" s="254"/>
      <c r="PIP14" s="254"/>
      <c r="PIQ14" s="254"/>
      <c r="PIR14" s="254"/>
      <c r="PIS14" s="254"/>
      <c r="PIT14" s="254"/>
      <c r="PIU14" s="254"/>
      <c r="PIV14" s="254"/>
      <c r="PIW14" s="254"/>
      <c r="PIX14" s="254"/>
      <c r="PIY14" s="254"/>
      <c r="PIZ14" s="254"/>
      <c r="PJA14" s="254"/>
      <c r="PJB14" s="254"/>
      <c r="PJC14" s="254"/>
      <c r="PJD14" s="254"/>
      <c r="PJE14" s="254"/>
      <c r="PJF14" s="254"/>
      <c r="PJG14" s="254"/>
      <c r="PJH14" s="254"/>
      <c r="PJI14" s="254"/>
      <c r="PJJ14" s="254"/>
      <c r="PJK14" s="254"/>
      <c r="PJL14" s="254"/>
      <c r="PJM14" s="254"/>
      <c r="PJN14" s="254"/>
      <c r="PJO14" s="254"/>
      <c r="PJP14" s="254"/>
      <c r="PJQ14" s="254"/>
      <c r="PJR14" s="254"/>
      <c r="PJS14" s="254"/>
      <c r="PJT14" s="254"/>
      <c r="PJU14" s="254"/>
      <c r="PJV14" s="254"/>
      <c r="PJW14" s="254"/>
      <c r="PJX14" s="254"/>
      <c r="PJY14" s="254"/>
      <c r="PJZ14" s="254"/>
      <c r="PKA14" s="254"/>
      <c r="PKB14" s="254"/>
      <c r="PKC14" s="254"/>
      <c r="PKD14" s="254"/>
      <c r="PKE14" s="254"/>
      <c r="PKF14" s="254"/>
      <c r="PKG14" s="254"/>
      <c r="PKH14" s="254"/>
      <c r="PKI14" s="254"/>
      <c r="PKJ14" s="254"/>
      <c r="PKK14" s="254"/>
      <c r="PKL14" s="254"/>
      <c r="PKM14" s="254"/>
      <c r="PKN14" s="254"/>
      <c r="PKO14" s="254"/>
      <c r="PKP14" s="254"/>
      <c r="PKQ14" s="254"/>
      <c r="PKR14" s="254"/>
      <c r="PKS14" s="254"/>
      <c r="PKT14" s="254"/>
      <c r="PKU14" s="254"/>
      <c r="PKV14" s="254"/>
      <c r="PKW14" s="254"/>
      <c r="PKX14" s="254"/>
      <c r="PKY14" s="254"/>
      <c r="PKZ14" s="254"/>
      <c r="PLA14" s="254"/>
      <c r="PLB14" s="254"/>
      <c r="PLC14" s="254"/>
      <c r="PLD14" s="254"/>
      <c r="PLE14" s="254"/>
      <c r="PLF14" s="254"/>
      <c r="PLG14" s="254"/>
      <c r="PLH14" s="254"/>
      <c r="PLI14" s="254"/>
      <c r="PLJ14" s="254"/>
      <c r="PLK14" s="254"/>
      <c r="PLL14" s="254"/>
      <c r="PLM14" s="254"/>
      <c r="PLN14" s="254"/>
      <c r="PLO14" s="254"/>
      <c r="PLP14" s="254"/>
      <c r="PLQ14" s="254"/>
      <c r="PLR14" s="254"/>
      <c r="PLS14" s="254"/>
      <c r="PLT14" s="254"/>
      <c r="PLU14" s="254"/>
      <c r="PLV14" s="254"/>
      <c r="PLW14" s="254"/>
      <c r="PLX14" s="254"/>
      <c r="PLY14" s="254"/>
      <c r="PLZ14" s="254"/>
      <c r="PMA14" s="254"/>
      <c r="PMB14" s="254"/>
      <c r="PMC14" s="254"/>
      <c r="PMD14" s="254"/>
      <c r="PME14" s="254"/>
      <c r="PMF14" s="254"/>
      <c r="PMG14" s="254"/>
      <c r="PMH14" s="254"/>
      <c r="PMI14" s="254"/>
      <c r="PMJ14" s="254"/>
      <c r="PMK14" s="254"/>
      <c r="PML14" s="254"/>
      <c r="PMM14" s="254"/>
      <c r="PMN14" s="254"/>
      <c r="PMO14" s="254"/>
      <c r="PMP14" s="254"/>
      <c r="PMQ14" s="254"/>
      <c r="PMR14" s="254"/>
      <c r="PMS14" s="254"/>
      <c r="PMT14" s="254"/>
      <c r="PMU14" s="254"/>
      <c r="PMV14" s="254"/>
      <c r="PMW14" s="254"/>
      <c r="PMX14" s="254"/>
      <c r="PMY14" s="254"/>
      <c r="PMZ14" s="254"/>
      <c r="PNA14" s="254"/>
      <c r="PNB14" s="254"/>
      <c r="PNC14" s="254"/>
      <c r="PND14" s="254"/>
      <c r="PNE14" s="254"/>
      <c r="PNF14" s="254"/>
      <c r="PNG14" s="254"/>
      <c r="PNH14" s="254"/>
      <c r="PNI14" s="254"/>
      <c r="PNJ14" s="254"/>
      <c r="PNK14" s="254"/>
      <c r="PNL14" s="254"/>
      <c r="PNM14" s="254"/>
      <c r="PNN14" s="254"/>
      <c r="PNO14" s="254"/>
      <c r="PNP14" s="254"/>
      <c r="PNQ14" s="254"/>
      <c r="PNR14" s="254"/>
      <c r="PNS14" s="254"/>
      <c r="PNT14" s="254"/>
      <c r="PNU14" s="254"/>
      <c r="PNV14" s="254"/>
      <c r="PNW14" s="254"/>
      <c r="PNX14" s="254"/>
      <c r="PNY14" s="254"/>
      <c r="PNZ14" s="254"/>
      <c r="POA14" s="254"/>
      <c r="POB14" s="254"/>
      <c r="POC14" s="254"/>
      <c r="POD14" s="254"/>
      <c r="POE14" s="254"/>
      <c r="POF14" s="254"/>
      <c r="POG14" s="254"/>
      <c r="POH14" s="254"/>
      <c r="POI14" s="254"/>
      <c r="POJ14" s="254"/>
      <c r="POK14" s="254"/>
      <c r="POL14" s="254"/>
      <c r="POM14" s="254"/>
      <c r="PON14" s="254"/>
      <c r="POO14" s="254"/>
      <c r="POP14" s="254"/>
      <c r="POQ14" s="254"/>
      <c r="POR14" s="254"/>
      <c r="POS14" s="254"/>
      <c r="POT14" s="254"/>
      <c r="POU14" s="254"/>
      <c r="POV14" s="254"/>
      <c r="POW14" s="254"/>
      <c r="POX14" s="254"/>
      <c r="POY14" s="254"/>
      <c r="POZ14" s="254"/>
      <c r="PPA14" s="254"/>
      <c r="PPB14" s="254"/>
      <c r="PPC14" s="254"/>
      <c r="PPD14" s="254"/>
      <c r="PPE14" s="254"/>
      <c r="PPF14" s="254"/>
      <c r="PPG14" s="254"/>
      <c r="PPH14" s="254"/>
      <c r="PPI14" s="254"/>
      <c r="PPJ14" s="254"/>
      <c r="PPK14" s="254"/>
      <c r="PPL14" s="254"/>
      <c r="PPM14" s="254"/>
      <c r="PPN14" s="254"/>
      <c r="PPO14" s="254"/>
      <c r="PPP14" s="254"/>
      <c r="PPQ14" s="254"/>
      <c r="PPR14" s="254"/>
      <c r="PPS14" s="254"/>
      <c r="PPT14" s="254"/>
      <c r="PPU14" s="254"/>
      <c r="PPV14" s="254"/>
      <c r="PPW14" s="254"/>
      <c r="PPX14" s="254"/>
      <c r="PPY14" s="254"/>
      <c r="PPZ14" s="254"/>
      <c r="PQA14" s="254"/>
      <c r="PQB14" s="254"/>
      <c r="PQC14" s="254"/>
      <c r="PQD14" s="254"/>
      <c r="PQE14" s="254"/>
      <c r="PQF14" s="254"/>
      <c r="PQG14" s="254"/>
      <c r="PQH14" s="254"/>
      <c r="PQI14" s="254"/>
      <c r="PQJ14" s="254"/>
      <c r="PQK14" s="254"/>
      <c r="PQL14" s="254"/>
      <c r="PQM14" s="254"/>
      <c r="PQN14" s="254"/>
      <c r="PQO14" s="254"/>
      <c r="PQP14" s="254"/>
      <c r="PQQ14" s="254"/>
      <c r="PQR14" s="254"/>
      <c r="PQS14" s="254"/>
      <c r="PQT14" s="254"/>
      <c r="PQU14" s="254"/>
      <c r="PQV14" s="254"/>
      <c r="PQW14" s="254"/>
      <c r="PQX14" s="254"/>
      <c r="PQY14" s="254"/>
      <c r="PQZ14" s="254"/>
      <c r="PRA14" s="254"/>
      <c r="PRB14" s="254"/>
      <c r="PRC14" s="254"/>
      <c r="PRD14" s="254"/>
      <c r="PRE14" s="254"/>
      <c r="PRF14" s="254"/>
      <c r="PRG14" s="254"/>
      <c r="PRH14" s="254"/>
      <c r="PRI14" s="254"/>
      <c r="PRJ14" s="254"/>
      <c r="PRK14" s="254"/>
      <c r="PRL14" s="254"/>
      <c r="PRM14" s="254"/>
      <c r="PRN14" s="254"/>
      <c r="PRO14" s="254"/>
      <c r="PRP14" s="254"/>
      <c r="PRQ14" s="254"/>
      <c r="PRR14" s="254"/>
      <c r="PRS14" s="254"/>
      <c r="PRT14" s="254"/>
      <c r="PRU14" s="254"/>
      <c r="PRV14" s="254"/>
      <c r="PRW14" s="254"/>
      <c r="PRX14" s="254"/>
      <c r="PRY14" s="254"/>
      <c r="PRZ14" s="254"/>
      <c r="PSA14" s="254"/>
      <c r="PSB14" s="254"/>
      <c r="PSC14" s="254"/>
      <c r="PSD14" s="254"/>
      <c r="PSE14" s="254"/>
      <c r="PSF14" s="254"/>
      <c r="PSG14" s="254"/>
      <c r="PSH14" s="254"/>
      <c r="PSI14" s="254"/>
      <c r="PSJ14" s="254"/>
      <c r="PSK14" s="254"/>
      <c r="PSL14" s="254"/>
      <c r="PSM14" s="254"/>
      <c r="PSN14" s="254"/>
      <c r="PSO14" s="254"/>
      <c r="PSP14" s="254"/>
      <c r="PSQ14" s="254"/>
      <c r="PSR14" s="254"/>
      <c r="PSS14" s="254"/>
      <c r="PST14" s="254"/>
      <c r="PSU14" s="254"/>
      <c r="PSV14" s="254"/>
      <c r="PSW14" s="254"/>
      <c r="PSX14" s="254"/>
      <c r="PSY14" s="254"/>
      <c r="PSZ14" s="254"/>
      <c r="PTA14" s="254"/>
      <c r="PTB14" s="254"/>
      <c r="PTC14" s="254"/>
      <c r="PTD14" s="254"/>
      <c r="PTE14" s="254"/>
      <c r="PTF14" s="254"/>
      <c r="PTG14" s="254"/>
      <c r="PTH14" s="254"/>
      <c r="PTI14" s="254"/>
      <c r="PTJ14" s="254"/>
      <c r="PTK14" s="254"/>
      <c r="PTL14" s="254"/>
      <c r="PTM14" s="254"/>
      <c r="PTN14" s="254"/>
      <c r="PTO14" s="254"/>
      <c r="PTP14" s="254"/>
      <c r="PTQ14" s="254"/>
      <c r="PTR14" s="254"/>
      <c r="PTS14" s="254"/>
      <c r="PTT14" s="254"/>
      <c r="PTU14" s="254"/>
      <c r="PTV14" s="254"/>
      <c r="PTW14" s="254"/>
      <c r="PTX14" s="254"/>
      <c r="PTY14" s="254"/>
      <c r="PTZ14" s="254"/>
      <c r="PUA14" s="254"/>
      <c r="PUB14" s="254"/>
      <c r="PUC14" s="254"/>
      <c r="PUD14" s="254"/>
      <c r="PUE14" s="254"/>
      <c r="PUF14" s="254"/>
      <c r="PUG14" s="254"/>
      <c r="PUH14" s="254"/>
      <c r="PUI14" s="254"/>
      <c r="PUJ14" s="254"/>
      <c r="PUK14" s="254"/>
      <c r="PUL14" s="254"/>
      <c r="PUM14" s="254"/>
      <c r="PUN14" s="254"/>
      <c r="PUO14" s="254"/>
      <c r="PUP14" s="254"/>
      <c r="PUQ14" s="254"/>
      <c r="PUR14" s="254"/>
      <c r="PUS14" s="254"/>
      <c r="PUT14" s="254"/>
      <c r="PUU14" s="254"/>
      <c r="PUV14" s="254"/>
      <c r="PUW14" s="254"/>
      <c r="PUX14" s="254"/>
      <c r="PUY14" s="254"/>
      <c r="PUZ14" s="254"/>
      <c r="PVA14" s="254"/>
      <c r="PVB14" s="254"/>
      <c r="PVC14" s="254"/>
      <c r="PVD14" s="254"/>
      <c r="PVE14" s="254"/>
      <c r="PVF14" s="254"/>
      <c r="PVG14" s="254"/>
      <c r="PVH14" s="254"/>
      <c r="PVI14" s="254"/>
      <c r="PVJ14" s="254"/>
      <c r="PVK14" s="254"/>
      <c r="PVL14" s="254"/>
      <c r="PVM14" s="254"/>
      <c r="PVN14" s="254"/>
      <c r="PVO14" s="254"/>
      <c r="PVP14" s="254"/>
      <c r="PVQ14" s="254"/>
      <c r="PVR14" s="254"/>
      <c r="PVS14" s="254"/>
      <c r="PVT14" s="254"/>
      <c r="PVU14" s="254"/>
      <c r="PVV14" s="254"/>
      <c r="PVW14" s="254"/>
      <c r="PVX14" s="254"/>
      <c r="PVY14" s="254"/>
      <c r="PVZ14" s="254"/>
      <c r="PWA14" s="254"/>
      <c r="PWB14" s="254"/>
      <c r="PWC14" s="254"/>
      <c r="PWD14" s="254"/>
      <c r="PWE14" s="254"/>
      <c r="PWF14" s="254"/>
      <c r="PWG14" s="254"/>
      <c r="PWH14" s="254"/>
      <c r="PWI14" s="254"/>
      <c r="PWJ14" s="254"/>
      <c r="PWK14" s="254"/>
      <c r="PWL14" s="254"/>
      <c r="PWM14" s="254"/>
      <c r="PWN14" s="254"/>
      <c r="PWO14" s="254"/>
      <c r="PWP14" s="254"/>
      <c r="PWQ14" s="254"/>
      <c r="PWR14" s="254"/>
      <c r="PWS14" s="254"/>
      <c r="PWT14" s="254"/>
      <c r="PWU14" s="254"/>
      <c r="PWV14" s="254"/>
      <c r="PWW14" s="254"/>
      <c r="PWX14" s="254"/>
      <c r="PWY14" s="254"/>
      <c r="PWZ14" s="254"/>
      <c r="PXA14" s="254"/>
      <c r="PXB14" s="254"/>
      <c r="PXC14" s="254"/>
      <c r="PXD14" s="254"/>
      <c r="PXE14" s="254"/>
      <c r="PXF14" s="254"/>
      <c r="PXG14" s="254"/>
      <c r="PXH14" s="254"/>
      <c r="PXI14" s="254"/>
      <c r="PXJ14" s="254"/>
      <c r="PXK14" s="254"/>
      <c r="PXL14" s="254"/>
      <c r="PXM14" s="254"/>
      <c r="PXN14" s="254"/>
      <c r="PXO14" s="254"/>
      <c r="PXP14" s="254"/>
      <c r="PXQ14" s="254"/>
      <c r="PXR14" s="254"/>
      <c r="PXS14" s="254"/>
      <c r="PXT14" s="254"/>
      <c r="PXU14" s="254"/>
      <c r="PXV14" s="254"/>
      <c r="PXW14" s="254"/>
      <c r="PXX14" s="254"/>
      <c r="PXY14" s="254"/>
      <c r="PXZ14" s="254"/>
      <c r="PYA14" s="254"/>
      <c r="PYB14" s="254"/>
      <c r="PYC14" s="254"/>
      <c r="PYD14" s="254"/>
      <c r="PYE14" s="254"/>
      <c r="PYF14" s="254"/>
      <c r="PYG14" s="254"/>
      <c r="PYH14" s="254"/>
      <c r="PYI14" s="254"/>
      <c r="PYJ14" s="254"/>
      <c r="PYK14" s="254"/>
      <c r="PYL14" s="254"/>
      <c r="PYM14" s="254"/>
      <c r="PYN14" s="254"/>
      <c r="PYO14" s="254"/>
      <c r="PYP14" s="254"/>
      <c r="PYQ14" s="254"/>
      <c r="PYR14" s="254"/>
      <c r="PYS14" s="254"/>
      <c r="PYT14" s="254"/>
      <c r="PYU14" s="254"/>
      <c r="PYV14" s="254"/>
      <c r="PYW14" s="254"/>
      <c r="PYX14" s="254"/>
      <c r="PYY14" s="254"/>
      <c r="PYZ14" s="254"/>
      <c r="PZA14" s="254"/>
      <c r="PZB14" s="254"/>
      <c r="PZC14" s="254"/>
      <c r="PZD14" s="254"/>
      <c r="PZE14" s="254"/>
      <c r="PZF14" s="254"/>
      <c r="PZG14" s="254"/>
      <c r="PZH14" s="254"/>
      <c r="PZI14" s="254"/>
      <c r="PZJ14" s="254"/>
      <c r="PZK14" s="254"/>
      <c r="PZL14" s="254"/>
      <c r="PZM14" s="254"/>
      <c r="PZN14" s="254"/>
      <c r="PZO14" s="254"/>
      <c r="PZP14" s="254"/>
      <c r="PZQ14" s="254"/>
      <c r="PZR14" s="254"/>
      <c r="PZS14" s="254"/>
      <c r="PZT14" s="254"/>
      <c r="PZU14" s="254"/>
      <c r="PZV14" s="254"/>
      <c r="PZW14" s="254"/>
      <c r="PZX14" s="254"/>
      <c r="PZY14" s="254"/>
      <c r="PZZ14" s="254"/>
      <c r="QAA14" s="254"/>
      <c r="QAB14" s="254"/>
      <c r="QAC14" s="254"/>
      <c r="QAD14" s="254"/>
      <c r="QAE14" s="254"/>
      <c r="QAF14" s="254"/>
      <c r="QAG14" s="254"/>
      <c r="QAH14" s="254"/>
      <c r="QAI14" s="254"/>
      <c r="QAJ14" s="254"/>
      <c r="QAK14" s="254"/>
      <c r="QAL14" s="254"/>
      <c r="QAM14" s="254"/>
      <c r="QAN14" s="254"/>
      <c r="QAO14" s="254"/>
      <c r="QAP14" s="254"/>
      <c r="QAQ14" s="254"/>
      <c r="QAR14" s="254"/>
      <c r="QAS14" s="254"/>
      <c r="QAT14" s="254"/>
      <c r="QAU14" s="254"/>
      <c r="QAV14" s="254"/>
      <c r="QAW14" s="254"/>
      <c r="QAX14" s="254"/>
      <c r="QAY14" s="254"/>
      <c r="QAZ14" s="254"/>
      <c r="QBA14" s="254"/>
      <c r="QBB14" s="254"/>
      <c r="QBC14" s="254"/>
      <c r="QBD14" s="254"/>
      <c r="QBE14" s="254"/>
      <c r="QBF14" s="254"/>
      <c r="QBG14" s="254"/>
      <c r="QBH14" s="254"/>
      <c r="QBI14" s="254"/>
      <c r="QBJ14" s="254"/>
      <c r="QBK14" s="254"/>
      <c r="QBL14" s="254"/>
      <c r="QBM14" s="254"/>
      <c r="QBN14" s="254"/>
      <c r="QBO14" s="254"/>
      <c r="QBP14" s="254"/>
      <c r="QBQ14" s="254"/>
      <c r="QBR14" s="254"/>
      <c r="QBS14" s="254"/>
      <c r="QBT14" s="254"/>
      <c r="QBU14" s="254"/>
      <c r="QBV14" s="254"/>
      <c r="QBW14" s="254"/>
      <c r="QBX14" s="254"/>
      <c r="QBY14" s="254"/>
      <c r="QBZ14" s="254"/>
      <c r="QCA14" s="254"/>
      <c r="QCB14" s="254"/>
      <c r="QCC14" s="254"/>
      <c r="QCD14" s="254"/>
      <c r="QCE14" s="254"/>
      <c r="QCF14" s="254"/>
      <c r="QCG14" s="254"/>
      <c r="QCH14" s="254"/>
      <c r="QCI14" s="254"/>
      <c r="QCJ14" s="254"/>
      <c r="QCK14" s="254"/>
      <c r="QCL14" s="254"/>
      <c r="QCM14" s="254"/>
      <c r="QCN14" s="254"/>
      <c r="QCO14" s="254"/>
      <c r="QCP14" s="254"/>
      <c r="QCQ14" s="254"/>
      <c r="QCR14" s="254"/>
      <c r="QCS14" s="254"/>
      <c r="QCT14" s="254"/>
      <c r="QCU14" s="254"/>
      <c r="QCV14" s="254"/>
      <c r="QCW14" s="254"/>
      <c r="QCX14" s="254"/>
      <c r="QCY14" s="254"/>
      <c r="QCZ14" s="254"/>
      <c r="QDA14" s="254"/>
      <c r="QDB14" s="254"/>
      <c r="QDC14" s="254"/>
      <c r="QDD14" s="254"/>
      <c r="QDE14" s="254"/>
      <c r="QDF14" s="254"/>
      <c r="QDG14" s="254"/>
      <c r="QDH14" s="254"/>
      <c r="QDI14" s="254"/>
      <c r="QDJ14" s="254"/>
      <c r="QDK14" s="254"/>
      <c r="QDL14" s="254"/>
      <c r="QDM14" s="254"/>
      <c r="QDN14" s="254"/>
      <c r="QDO14" s="254"/>
      <c r="QDP14" s="254"/>
      <c r="QDQ14" s="254"/>
      <c r="QDR14" s="254"/>
      <c r="QDS14" s="254"/>
      <c r="QDT14" s="254"/>
      <c r="QDU14" s="254"/>
      <c r="QDV14" s="254"/>
      <c r="QDW14" s="254"/>
      <c r="QDX14" s="254"/>
      <c r="QDY14" s="254"/>
      <c r="QDZ14" s="254"/>
      <c r="QEA14" s="254"/>
      <c r="QEB14" s="254"/>
      <c r="QEC14" s="254"/>
      <c r="QED14" s="254"/>
      <c r="QEE14" s="254"/>
      <c r="QEF14" s="254"/>
      <c r="QEG14" s="254"/>
      <c r="QEH14" s="254"/>
      <c r="QEI14" s="254"/>
      <c r="QEJ14" s="254"/>
      <c r="QEK14" s="254"/>
      <c r="QEL14" s="254"/>
      <c r="QEM14" s="254"/>
      <c r="QEN14" s="254"/>
      <c r="QEO14" s="254"/>
      <c r="QEP14" s="254"/>
      <c r="QEQ14" s="254"/>
      <c r="QER14" s="254"/>
      <c r="QES14" s="254"/>
      <c r="QET14" s="254"/>
      <c r="QEU14" s="254"/>
      <c r="QEV14" s="254"/>
      <c r="QEW14" s="254"/>
      <c r="QEX14" s="254"/>
      <c r="QEY14" s="254"/>
      <c r="QEZ14" s="254"/>
      <c r="QFA14" s="254"/>
      <c r="QFB14" s="254"/>
      <c r="QFC14" s="254"/>
      <c r="QFD14" s="254"/>
      <c r="QFE14" s="254"/>
      <c r="QFF14" s="254"/>
      <c r="QFG14" s="254"/>
      <c r="QFH14" s="254"/>
      <c r="QFI14" s="254"/>
      <c r="QFJ14" s="254"/>
      <c r="QFK14" s="254"/>
      <c r="QFL14" s="254"/>
      <c r="QFM14" s="254"/>
      <c r="QFN14" s="254"/>
      <c r="QFO14" s="254"/>
      <c r="QFP14" s="254"/>
      <c r="QFQ14" s="254"/>
      <c r="QFR14" s="254"/>
      <c r="QFS14" s="254"/>
      <c r="QFT14" s="254"/>
      <c r="QFU14" s="254"/>
      <c r="QFV14" s="254"/>
      <c r="QFW14" s="254"/>
      <c r="QFX14" s="254"/>
      <c r="QFY14" s="254"/>
      <c r="QFZ14" s="254"/>
      <c r="QGA14" s="254"/>
      <c r="QGB14" s="254"/>
      <c r="QGC14" s="254"/>
      <c r="QGD14" s="254"/>
      <c r="QGE14" s="254"/>
      <c r="QGF14" s="254"/>
      <c r="QGG14" s="254"/>
      <c r="QGH14" s="254"/>
      <c r="QGI14" s="254"/>
      <c r="QGJ14" s="254"/>
      <c r="QGK14" s="254"/>
      <c r="QGL14" s="254"/>
      <c r="QGM14" s="254"/>
      <c r="QGN14" s="254"/>
      <c r="QGO14" s="254"/>
      <c r="QGP14" s="254"/>
      <c r="QGQ14" s="254"/>
      <c r="QGR14" s="254"/>
      <c r="QGS14" s="254"/>
      <c r="QGT14" s="254"/>
      <c r="QGU14" s="254"/>
      <c r="QGV14" s="254"/>
      <c r="QGW14" s="254"/>
      <c r="QGX14" s="254"/>
      <c r="QGY14" s="254"/>
      <c r="QGZ14" s="254"/>
      <c r="QHA14" s="254"/>
      <c r="QHB14" s="254"/>
      <c r="QHC14" s="254"/>
      <c r="QHD14" s="254"/>
      <c r="QHE14" s="254"/>
      <c r="QHF14" s="254"/>
      <c r="QHG14" s="254"/>
      <c r="QHH14" s="254"/>
      <c r="QHI14" s="254"/>
      <c r="QHJ14" s="254"/>
      <c r="QHK14" s="254"/>
      <c r="QHL14" s="254"/>
      <c r="QHM14" s="254"/>
      <c r="QHN14" s="254"/>
      <c r="QHO14" s="254"/>
      <c r="QHP14" s="254"/>
      <c r="QHQ14" s="254"/>
      <c r="QHR14" s="254"/>
      <c r="QHS14" s="254"/>
      <c r="QHT14" s="254"/>
      <c r="QHU14" s="254"/>
      <c r="QHV14" s="254"/>
      <c r="QHW14" s="254"/>
      <c r="QHX14" s="254"/>
      <c r="QHY14" s="254"/>
      <c r="QHZ14" s="254"/>
      <c r="QIA14" s="254"/>
      <c r="QIB14" s="254"/>
      <c r="QIC14" s="254"/>
      <c r="QID14" s="254"/>
      <c r="QIE14" s="254"/>
      <c r="QIF14" s="254"/>
      <c r="QIG14" s="254"/>
      <c r="QIH14" s="254"/>
      <c r="QII14" s="254"/>
      <c r="QIJ14" s="254"/>
      <c r="QIK14" s="254"/>
      <c r="QIL14" s="254"/>
      <c r="QIM14" s="254"/>
      <c r="QIN14" s="254"/>
      <c r="QIO14" s="254"/>
      <c r="QIP14" s="254"/>
      <c r="QIQ14" s="254"/>
      <c r="QIR14" s="254"/>
      <c r="QIS14" s="254"/>
      <c r="QIT14" s="254"/>
      <c r="QIU14" s="254"/>
      <c r="QIV14" s="254"/>
      <c r="QIW14" s="254"/>
      <c r="QIX14" s="254"/>
      <c r="QIY14" s="254"/>
      <c r="QIZ14" s="254"/>
      <c r="QJA14" s="254"/>
      <c r="QJB14" s="254"/>
      <c r="QJC14" s="254"/>
      <c r="QJD14" s="254"/>
      <c r="QJE14" s="254"/>
      <c r="QJF14" s="254"/>
      <c r="QJG14" s="254"/>
      <c r="QJH14" s="254"/>
      <c r="QJI14" s="254"/>
      <c r="QJJ14" s="254"/>
      <c r="QJK14" s="254"/>
      <c r="QJL14" s="254"/>
      <c r="QJM14" s="254"/>
      <c r="QJN14" s="254"/>
      <c r="QJO14" s="254"/>
      <c r="QJP14" s="254"/>
      <c r="QJQ14" s="254"/>
      <c r="QJR14" s="254"/>
      <c r="QJS14" s="254"/>
      <c r="QJT14" s="254"/>
      <c r="QJU14" s="254"/>
      <c r="QJV14" s="254"/>
      <c r="QJW14" s="254"/>
      <c r="QJX14" s="254"/>
      <c r="QJY14" s="254"/>
      <c r="QJZ14" s="254"/>
      <c r="QKA14" s="254"/>
      <c r="QKB14" s="254"/>
      <c r="QKC14" s="254"/>
      <c r="QKD14" s="254"/>
      <c r="QKE14" s="254"/>
      <c r="QKF14" s="254"/>
      <c r="QKG14" s="254"/>
      <c r="QKH14" s="254"/>
      <c r="QKI14" s="254"/>
      <c r="QKJ14" s="254"/>
      <c r="QKK14" s="254"/>
      <c r="QKL14" s="254"/>
      <c r="QKM14" s="254"/>
      <c r="QKN14" s="254"/>
      <c r="QKO14" s="254"/>
      <c r="QKP14" s="254"/>
      <c r="QKQ14" s="254"/>
      <c r="QKR14" s="254"/>
      <c r="QKS14" s="254"/>
      <c r="QKT14" s="254"/>
      <c r="QKU14" s="254"/>
      <c r="QKV14" s="254"/>
      <c r="QKW14" s="254"/>
      <c r="QKX14" s="254"/>
      <c r="QKY14" s="254"/>
      <c r="QKZ14" s="254"/>
      <c r="QLA14" s="254"/>
      <c r="QLB14" s="254"/>
      <c r="QLC14" s="254"/>
      <c r="QLD14" s="254"/>
      <c r="QLE14" s="254"/>
      <c r="QLF14" s="254"/>
      <c r="QLG14" s="254"/>
      <c r="QLH14" s="254"/>
      <c r="QLI14" s="254"/>
      <c r="QLJ14" s="254"/>
      <c r="QLK14" s="254"/>
      <c r="QLL14" s="254"/>
      <c r="QLM14" s="254"/>
      <c r="QLN14" s="254"/>
      <c r="QLO14" s="254"/>
      <c r="QLP14" s="254"/>
      <c r="QLQ14" s="254"/>
      <c r="QLR14" s="254"/>
      <c r="QLS14" s="254"/>
      <c r="QLT14" s="254"/>
      <c r="QLU14" s="254"/>
      <c r="QLV14" s="254"/>
      <c r="QLW14" s="254"/>
      <c r="QLX14" s="254"/>
      <c r="QLY14" s="254"/>
      <c r="QLZ14" s="254"/>
      <c r="QMA14" s="254"/>
      <c r="QMB14" s="254"/>
      <c r="QMC14" s="254"/>
      <c r="QMD14" s="254"/>
      <c r="QME14" s="254"/>
      <c r="QMF14" s="254"/>
      <c r="QMG14" s="254"/>
      <c r="QMH14" s="254"/>
      <c r="QMI14" s="254"/>
      <c r="QMJ14" s="254"/>
      <c r="QMK14" s="254"/>
      <c r="QML14" s="254"/>
      <c r="QMM14" s="254"/>
      <c r="QMN14" s="254"/>
      <c r="QMO14" s="254"/>
      <c r="QMP14" s="254"/>
      <c r="QMQ14" s="254"/>
      <c r="QMR14" s="254"/>
      <c r="QMS14" s="254"/>
      <c r="QMT14" s="254"/>
      <c r="QMU14" s="254"/>
      <c r="QMV14" s="254"/>
      <c r="QMW14" s="254"/>
      <c r="QMX14" s="254"/>
      <c r="QMY14" s="254"/>
      <c r="QMZ14" s="254"/>
      <c r="QNA14" s="254"/>
      <c r="QNB14" s="254"/>
      <c r="QNC14" s="254"/>
      <c r="QND14" s="254"/>
      <c r="QNE14" s="254"/>
      <c r="QNF14" s="254"/>
      <c r="QNG14" s="254"/>
      <c r="QNH14" s="254"/>
      <c r="QNI14" s="254"/>
      <c r="QNJ14" s="254"/>
      <c r="QNK14" s="254"/>
      <c r="QNL14" s="254"/>
      <c r="QNM14" s="254"/>
      <c r="QNN14" s="254"/>
      <c r="QNO14" s="254"/>
      <c r="QNP14" s="254"/>
      <c r="QNQ14" s="254"/>
      <c r="QNR14" s="254"/>
      <c r="QNS14" s="254"/>
      <c r="QNT14" s="254"/>
      <c r="QNU14" s="254"/>
      <c r="QNV14" s="254"/>
      <c r="QNW14" s="254"/>
      <c r="QNX14" s="254"/>
      <c r="QNY14" s="254"/>
      <c r="QNZ14" s="254"/>
      <c r="QOA14" s="254"/>
      <c r="QOB14" s="254"/>
      <c r="QOC14" s="254"/>
      <c r="QOD14" s="254"/>
      <c r="QOE14" s="254"/>
      <c r="QOF14" s="254"/>
      <c r="QOG14" s="254"/>
      <c r="QOH14" s="254"/>
      <c r="QOI14" s="254"/>
      <c r="QOJ14" s="254"/>
      <c r="QOK14" s="254"/>
      <c r="QOL14" s="254"/>
      <c r="QOM14" s="254"/>
      <c r="QON14" s="254"/>
      <c r="QOO14" s="254"/>
      <c r="QOP14" s="254"/>
      <c r="QOQ14" s="254"/>
      <c r="QOR14" s="254"/>
      <c r="QOS14" s="254"/>
      <c r="QOT14" s="254"/>
      <c r="QOU14" s="254"/>
      <c r="QOV14" s="254"/>
      <c r="QOW14" s="254"/>
      <c r="QOX14" s="254"/>
      <c r="QOY14" s="254"/>
      <c r="QOZ14" s="254"/>
      <c r="QPA14" s="254"/>
      <c r="QPB14" s="254"/>
      <c r="QPC14" s="254"/>
      <c r="QPD14" s="254"/>
      <c r="QPE14" s="254"/>
      <c r="QPF14" s="254"/>
      <c r="QPG14" s="254"/>
      <c r="QPH14" s="254"/>
      <c r="QPI14" s="254"/>
      <c r="QPJ14" s="254"/>
      <c r="QPK14" s="254"/>
      <c r="QPL14" s="254"/>
      <c r="QPM14" s="254"/>
      <c r="QPN14" s="254"/>
      <c r="QPO14" s="254"/>
      <c r="QPP14" s="254"/>
      <c r="QPQ14" s="254"/>
      <c r="QPR14" s="254"/>
      <c r="QPS14" s="254"/>
      <c r="QPT14" s="254"/>
      <c r="QPU14" s="254"/>
      <c r="QPV14" s="254"/>
      <c r="QPW14" s="254"/>
      <c r="QPX14" s="254"/>
      <c r="QPY14" s="254"/>
      <c r="QPZ14" s="254"/>
      <c r="QQA14" s="254"/>
      <c r="QQB14" s="254"/>
      <c r="QQC14" s="254"/>
      <c r="QQD14" s="254"/>
      <c r="QQE14" s="254"/>
      <c r="QQF14" s="254"/>
      <c r="QQG14" s="254"/>
      <c r="QQH14" s="254"/>
      <c r="QQI14" s="254"/>
      <c r="QQJ14" s="254"/>
      <c r="QQK14" s="254"/>
      <c r="QQL14" s="254"/>
      <c r="QQM14" s="254"/>
      <c r="QQN14" s="254"/>
      <c r="QQO14" s="254"/>
      <c r="QQP14" s="254"/>
      <c r="QQQ14" s="254"/>
      <c r="QQR14" s="254"/>
      <c r="QQS14" s="254"/>
      <c r="QQT14" s="254"/>
      <c r="QQU14" s="254"/>
      <c r="QQV14" s="254"/>
      <c r="QQW14" s="254"/>
      <c r="QQX14" s="254"/>
      <c r="QQY14" s="254"/>
      <c r="QQZ14" s="254"/>
      <c r="QRA14" s="254"/>
      <c r="QRB14" s="254"/>
      <c r="QRC14" s="254"/>
      <c r="QRD14" s="254"/>
      <c r="QRE14" s="254"/>
      <c r="QRF14" s="254"/>
      <c r="QRG14" s="254"/>
      <c r="QRH14" s="254"/>
      <c r="QRI14" s="254"/>
      <c r="QRJ14" s="254"/>
      <c r="QRK14" s="254"/>
      <c r="QRL14" s="254"/>
      <c r="QRM14" s="254"/>
      <c r="QRN14" s="254"/>
      <c r="QRO14" s="254"/>
      <c r="QRP14" s="254"/>
      <c r="QRQ14" s="254"/>
      <c r="QRR14" s="254"/>
      <c r="QRS14" s="254"/>
      <c r="QRT14" s="254"/>
      <c r="QRU14" s="254"/>
      <c r="QRV14" s="254"/>
      <c r="QRW14" s="254"/>
      <c r="QRX14" s="254"/>
      <c r="QRY14" s="254"/>
      <c r="QRZ14" s="254"/>
      <c r="QSA14" s="254"/>
      <c r="QSB14" s="254"/>
      <c r="QSC14" s="254"/>
      <c r="QSD14" s="254"/>
      <c r="QSE14" s="254"/>
      <c r="QSF14" s="254"/>
      <c r="QSG14" s="254"/>
      <c r="QSH14" s="254"/>
      <c r="QSI14" s="254"/>
      <c r="QSJ14" s="254"/>
      <c r="QSK14" s="254"/>
      <c r="QSL14" s="254"/>
      <c r="QSM14" s="254"/>
      <c r="QSN14" s="254"/>
      <c r="QSO14" s="254"/>
      <c r="QSP14" s="254"/>
      <c r="QSQ14" s="254"/>
      <c r="QSR14" s="254"/>
      <c r="QSS14" s="254"/>
      <c r="QST14" s="254"/>
      <c r="QSU14" s="254"/>
      <c r="QSV14" s="254"/>
      <c r="QSW14" s="254"/>
      <c r="QSX14" s="254"/>
      <c r="QSY14" s="254"/>
      <c r="QSZ14" s="254"/>
      <c r="QTA14" s="254"/>
      <c r="QTB14" s="254"/>
      <c r="QTC14" s="254"/>
      <c r="QTD14" s="254"/>
      <c r="QTE14" s="254"/>
      <c r="QTF14" s="254"/>
      <c r="QTG14" s="254"/>
      <c r="QTH14" s="254"/>
      <c r="QTI14" s="254"/>
      <c r="QTJ14" s="254"/>
      <c r="QTK14" s="254"/>
      <c r="QTL14" s="254"/>
      <c r="QTM14" s="254"/>
      <c r="QTN14" s="254"/>
      <c r="QTO14" s="254"/>
      <c r="QTP14" s="254"/>
      <c r="QTQ14" s="254"/>
      <c r="QTR14" s="254"/>
      <c r="QTS14" s="254"/>
      <c r="QTT14" s="254"/>
      <c r="QTU14" s="254"/>
      <c r="QTV14" s="254"/>
      <c r="QTW14" s="254"/>
      <c r="QTX14" s="254"/>
      <c r="QTY14" s="254"/>
      <c r="QTZ14" s="254"/>
      <c r="QUA14" s="254"/>
      <c r="QUB14" s="254"/>
      <c r="QUC14" s="254"/>
      <c r="QUD14" s="254"/>
      <c r="QUE14" s="254"/>
      <c r="QUF14" s="254"/>
      <c r="QUG14" s="254"/>
      <c r="QUH14" s="254"/>
      <c r="QUI14" s="254"/>
      <c r="QUJ14" s="254"/>
      <c r="QUK14" s="254"/>
      <c r="QUL14" s="254"/>
      <c r="QUM14" s="254"/>
      <c r="QUN14" s="254"/>
      <c r="QUO14" s="254"/>
      <c r="QUP14" s="254"/>
      <c r="QUQ14" s="254"/>
      <c r="QUR14" s="254"/>
      <c r="QUS14" s="254"/>
      <c r="QUT14" s="254"/>
      <c r="QUU14" s="254"/>
      <c r="QUV14" s="254"/>
      <c r="QUW14" s="254"/>
      <c r="QUX14" s="254"/>
      <c r="QUY14" s="254"/>
      <c r="QUZ14" s="254"/>
      <c r="QVA14" s="254"/>
      <c r="QVB14" s="254"/>
      <c r="QVC14" s="254"/>
      <c r="QVD14" s="254"/>
      <c r="QVE14" s="254"/>
      <c r="QVF14" s="254"/>
      <c r="QVG14" s="254"/>
      <c r="QVH14" s="254"/>
      <c r="QVI14" s="254"/>
      <c r="QVJ14" s="254"/>
      <c r="QVK14" s="254"/>
      <c r="QVL14" s="254"/>
      <c r="QVM14" s="254"/>
      <c r="QVN14" s="254"/>
      <c r="QVO14" s="254"/>
      <c r="QVP14" s="254"/>
      <c r="QVQ14" s="254"/>
      <c r="QVR14" s="254"/>
      <c r="QVS14" s="254"/>
      <c r="QVT14" s="254"/>
      <c r="QVU14" s="254"/>
      <c r="QVV14" s="254"/>
      <c r="QVW14" s="254"/>
      <c r="QVX14" s="254"/>
      <c r="QVY14" s="254"/>
      <c r="QVZ14" s="254"/>
      <c r="QWA14" s="254"/>
      <c r="QWB14" s="254"/>
      <c r="QWC14" s="254"/>
      <c r="QWD14" s="254"/>
      <c r="QWE14" s="254"/>
      <c r="QWF14" s="254"/>
      <c r="QWG14" s="254"/>
      <c r="QWH14" s="254"/>
      <c r="QWI14" s="254"/>
      <c r="QWJ14" s="254"/>
      <c r="QWK14" s="254"/>
      <c r="QWL14" s="254"/>
      <c r="QWM14" s="254"/>
      <c r="QWN14" s="254"/>
      <c r="QWO14" s="254"/>
      <c r="QWP14" s="254"/>
      <c r="QWQ14" s="254"/>
      <c r="QWR14" s="254"/>
      <c r="QWS14" s="254"/>
      <c r="QWT14" s="254"/>
      <c r="QWU14" s="254"/>
      <c r="QWV14" s="254"/>
      <c r="QWW14" s="254"/>
      <c r="QWX14" s="254"/>
      <c r="QWY14" s="254"/>
      <c r="QWZ14" s="254"/>
      <c r="QXA14" s="254"/>
      <c r="QXB14" s="254"/>
      <c r="QXC14" s="254"/>
      <c r="QXD14" s="254"/>
      <c r="QXE14" s="254"/>
      <c r="QXF14" s="254"/>
      <c r="QXG14" s="254"/>
      <c r="QXH14" s="254"/>
      <c r="QXI14" s="254"/>
      <c r="QXJ14" s="254"/>
      <c r="QXK14" s="254"/>
      <c r="QXL14" s="254"/>
      <c r="QXM14" s="254"/>
      <c r="QXN14" s="254"/>
      <c r="QXO14" s="254"/>
      <c r="QXP14" s="254"/>
      <c r="QXQ14" s="254"/>
      <c r="QXR14" s="254"/>
      <c r="QXS14" s="254"/>
      <c r="QXT14" s="254"/>
      <c r="QXU14" s="254"/>
      <c r="QXV14" s="254"/>
      <c r="QXW14" s="254"/>
      <c r="QXX14" s="254"/>
      <c r="QXY14" s="254"/>
      <c r="QXZ14" s="254"/>
      <c r="QYA14" s="254"/>
      <c r="QYB14" s="254"/>
      <c r="QYC14" s="254"/>
      <c r="QYD14" s="254"/>
      <c r="QYE14" s="254"/>
      <c r="QYF14" s="254"/>
      <c r="QYG14" s="254"/>
      <c r="QYH14" s="254"/>
      <c r="QYI14" s="254"/>
      <c r="QYJ14" s="254"/>
      <c r="QYK14" s="254"/>
      <c r="QYL14" s="254"/>
      <c r="QYM14" s="254"/>
      <c r="QYN14" s="254"/>
      <c r="QYO14" s="254"/>
      <c r="QYP14" s="254"/>
      <c r="QYQ14" s="254"/>
      <c r="QYR14" s="254"/>
      <c r="QYS14" s="254"/>
      <c r="QYT14" s="254"/>
      <c r="QYU14" s="254"/>
      <c r="QYV14" s="254"/>
      <c r="QYW14" s="254"/>
      <c r="QYX14" s="254"/>
      <c r="QYY14" s="254"/>
      <c r="QYZ14" s="254"/>
      <c r="QZA14" s="254"/>
      <c r="QZB14" s="254"/>
      <c r="QZC14" s="254"/>
      <c r="QZD14" s="254"/>
      <c r="QZE14" s="254"/>
      <c r="QZF14" s="254"/>
      <c r="QZG14" s="254"/>
      <c r="QZH14" s="254"/>
      <c r="QZI14" s="254"/>
      <c r="QZJ14" s="254"/>
      <c r="QZK14" s="254"/>
      <c r="QZL14" s="254"/>
      <c r="QZM14" s="254"/>
      <c r="QZN14" s="254"/>
      <c r="QZO14" s="254"/>
      <c r="QZP14" s="254"/>
      <c r="QZQ14" s="254"/>
      <c r="QZR14" s="254"/>
      <c r="QZS14" s="254"/>
      <c r="QZT14" s="254"/>
      <c r="QZU14" s="254"/>
      <c r="QZV14" s="254"/>
      <c r="QZW14" s="254"/>
      <c r="QZX14" s="254"/>
      <c r="QZY14" s="254"/>
      <c r="QZZ14" s="254"/>
      <c r="RAA14" s="254"/>
      <c r="RAB14" s="254"/>
      <c r="RAC14" s="254"/>
      <c r="RAD14" s="254"/>
      <c r="RAE14" s="254"/>
      <c r="RAF14" s="254"/>
      <c r="RAG14" s="254"/>
      <c r="RAH14" s="254"/>
      <c r="RAI14" s="254"/>
      <c r="RAJ14" s="254"/>
      <c r="RAK14" s="254"/>
      <c r="RAL14" s="254"/>
      <c r="RAM14" s="254"/>
      <c r="RAN14" s="254"/>
      <c r="RAO14" s="254"/>
      <c r="RAP14" s="254"/>
      <c r="RAQ14" s="254"/>
      <c r="RAR14" s="254"/>
      <c r="RAS14" s="254"/>
      <c r="RAT14" s="254"/>
      <c r="RAU14" s="254"/>
      <c r="RAV14" s="254"/>
      <c r="RAW14" s="254"/>
      <c r="RAX14" s="254"/>
      <c r="RAY14" s="254"/>
      <c r="RAZ14" s="254"/>
      <c r="RBA14" s="254"/>
      <c r="RBB14" s="254"/>
      <c r="RBC14" s="254"/>
      <c r="RBD14" s="254"/>
      <c r="RBE14" s="254"/>
      <c r="RBF14" s="254"/>
      <c r="RBG14" s="254"/>
      <c r="RBH14" s="254"/>
      <c r="RBI14" s="254"/>
      <c r="RBJ14" s="254"/>
      <c r="RBK14" s="254"/>
      <c r="RBL14" s="254"/>
      <c r="RBM14" s="254"/>
      <c r="RBN14" s="254"/>
      <c r="RBO14" s="254"/>
      <c r="RBP14" s="254"/>
      <c r="RBQ14" s="254"/>
      <c r="RBR14" s="254"/>
      <c r="RBS14" s="254"/>
      <c r="RBT14" s="254"/>
      <c r="RBU14" s="254"/>
      <c r="RBV14" s="254"/>
      <c r="RBW14" s="254"/>
      <c r="RBX14" s="254"/>
      <c r="RBY14" s="254"/>
      <c r="RBZ14" s="254"/>
      <c r="RCA14" s="254"/>
      <c r="RCB14" s="254"/>
      <c r="RCC14" s="254"/>
      <c r="RCD14" s="254"/>
      <c r="RCE14" s="254"/>
      <c r="RCF14" s="254"/>
      <c r="RCG14" s="254"/>
      <c r="RCH14" s="254"/>
      <c r="RCI14" s="254"/>
      <c r="RCJ14" s="254"/>
      <c r="RCK14" s="254"/>
      <c r="RCL14" s="254"/>
      <c r="RCM14" s="254"/>
      <c r="RCN14" s="254"/>
      <c r="RCO14" s="254"/>
      <c r="RCP14" s="254"/>
      <c r="RCQ14" s="254"/>
      <c r="RCR14" s="254"/>
      <c r="RCS14" s="254"/>
      <c r="RCT14" s="254"/>
      <c r="RCU14" s="254"/>
      <c r="RCV14" s="254"/>
      <c r="RCW14" s="254"/>
      <c r="RCX14" s="254"/>
      <c r="RCY14" s="254"/>
      <c r="RCZ14" s="254"/>
      <c r="RDA14" s="254"/>
      <c r="RDB14" s="254"/>
      <c r="RDC14" s="254"/>
      <c r="RDD14" s="254"/>
      <c r="RDE14" s="254"/>
      <c r="RDF14" s="254"/>
      <c r="RDG14" s="254"/>
      <c r="RDH14" s="254"/>
      <c r="RDI14" s="254"/>
      <c r="RDJ14" s="254"/>
      <c r="RDK14" s="254"/>
      <c r="RDL14" s="254"/>
      <c r="RDM14" s="254"/>
      <c r="RDN14" s="254"/>
      <c r="RDO14" s="254"/>
      <c r="RDP14" s="254"/>
      <c r="RDQ14" s="254"/>
      <c r="RDR14" s="254"/>
      <c r="RDS14" s="254"/>
      <c r="RDT14" s="254"/>
      <c r="RDU14" s="254"/>
      <c r="RDV14" s="254"/>
      <c r="RDW14" s="254"/>
      <c r="RDX14" s="254"/>
      <c r="RDY14" s="254"/>
      <c r="RDZ14" s="254"/>
      <c r="REA14" s="254"/>
      <c r="REB14" s="254"/>
      <c r="REC14" s="254"/>
      <c r="RED14" s="254"/>
      <c r="REE14" s="254"/>
      <c r="REF14" s="254"/>
      <c r="REG14" s="254"/>
      <c r="REH14" s="254"/>
      <c r="REI14" s="254"/>
      <c r="REJ14" s="254"/>
      <c r="REK14" s="254"/>
      <c r="REL14" s="254"/>
      <c r="REM14" s="254"/>
      <c r="REN14" s="254"/>
      <c r="REO14" s="254"/>
      <c r="REP14" s="254"/>
      <c r="REQ14" s="254"/>
      <c r="RER14" s="254"/>
      <c r="RES14" s="254"/>
      <c r="RET14" s="254"/>
      <c r="REU14" s="254"/>
      <c r="REV14" s="254"/>
      <c r="REW14" s="254"/>
      <c r="REX14" s="254"/>
      <c r="REY14" s="254"/>
      <c r="REZ14" s="254"/>
      <c r="RFA14" s="254"/>
      <c r="RFB14" s="254"/>
      <c r="RFC14" s="254"/>
      <c r="RFD14" s="254"/>
      <c r="RFE14" s="254"/>
      <c r="RFF14" s="254"/>
      <c r="RFG14" s="254"/>
      <c r="RFH14" s="254"/>
      <c r="RFI14" s="254"/>
      <c r="RFJ14" s="254"/>
      <c r="RFK14" s="254"/>
      <c r="RFL14" s="254"/>
      <c r="RFM14" s="254"/>
      <c r="RFN14" s="254"/>
      <c r="RFO14" s="254"/>
      <c r="RFP14" s="254"/>
      <c r="RFQ14" s="254"/>
      <c r="RFR14" s="254"/>
      <c r="RFS14" s="254"/>
      <c r="RFT14" s="254"/>
      <c r="RFU14" s="254"/>
      <c r="RFV14" s="254"/>
      <c r="RFW14" s="254"/>
      <c r="RFX14" s="254"/>
      <c r="RFY14" s="254"/>
      <c r="RFZ14" s="254"/>
      <c r="RGA14" s="254"/>
      <c r="RGB14" s="254"/>
      <c r="RGC14" s="254"/>
      <c r="RGD14" s="254"/>
      <c r="RGE14" s="254"/>
      <c r="RGF14" s="254"/>
      <c r="RGG14" s="254"/>
      <c r="RGH14" s="254"/>
      <c r="RGI14" s="254"/>
      <c r="RGJ14" s="254"/>
      <c r="RGK14" s="254"/>
      <c r="RGL14" s="254"/>
      <c r="RGM14" s="254"/>
      <c r="RGN14" s="254"/>
      <c r="RGO14" s="254"/>
      <c r="RGP14" s="254"/>
      <c r="RGQ14" s="254"/>
      <c r="RGR14" s="254"/>
      <c r="RGS14" s="254"/>
      <c r="RGT14" s="254"/>
      <c r="RGU14" s="254"/>
      <c r="RGV14" s="254"/>
      <c r="RGW14" s="254"/>
      <c r="RGX14" s="254"/>
      <c r="RGY14" s="254"/>
      <c r="RGZ14" s="254"/>
      <c r="RHA14" s="254"/>
      <c r="RHB14" s="254"/>
      <c r="RHC14" s="254"/>
      <c r="RHD14" s="254"/>
      <c r="RHE14" s="254"/>
      <c r="RHF14" s="254"/>
      <c r="RHG14" s="254"/>
      <c r="RHH14" s="254"/>
      <c r="RHI14" s="254"/>
      <c r="RHJ14" s="254"/>
      <c r="RHK14" s="254"/>
      <c r="RHL14" s="254"/>
      <c r="RHM14" s="254"/>
      <c r="RHN14" s="254"/>
      <c r="RHO14" s="254"/>
      <c r="RHP14" s="254"/>
      <c r="RHQ14" s="254"/>
      <c r="RHR14" s="254"/>
      <c r="RHS14" s="254"/>
      <c r="RHT14" s="254"/>
      <c r="RHU14" s="254"/>
      <c r="RHV14" s="254"/>
      <c r="RHW14" s="254"/>
      <c r="RHX14" s="254"/>
      <c r="RHY14" s="254"/>
      <c r="RHZ14" s="254"/>
      <c r="RIA14" s="254"/>
      <c r="RIB14" s="254"/>
      <c r="RIC14" s="254"/>
      <c r="RID14" s="254"/>
      <c r="RIE14" s="254"/>
      <c r="RIF14" s="254"/>
      <c r="RIG14" s="254"/>
      <c r="RIH14" s="254"/>
      <c r="RII14" s="254"/>
      <c r="RIJ14" s="254"/>
      <c r="RIK14" s="254"/>
      <c r="RIL14" s="254"/>
      <c r="RIM14" s="254"/>
      <c r="RIN14" s="254"/>
      <c r="RIO14" s="254"/>
      <c r="RIP14" s="254"/>
      <c r="RIQ14" s="254"/>
      <c r="RIR14" s="254"/>
      <c r="RIS14" s="254"/>
      <c r="RIT14" s="254"/>
      <c r="RIU14" s="254"/>
      <c r="RIV14" s="254"/>
      <c r="RIW14" s="254"/>
      <c r="RIX14" s="254"/>
      <c r="RIY14" s="254"/>
      <c r="RIZ14" s="254"/>
      <c r="RJA14" s="254"/>
      <c r="RJB14" s="254"/>
      <c r="RJC14" s="254"/>
      <c r="RJD14" s="254"/>
      <c r="RJE14" s="254"/>
      <c r="RJF14" s="254"/>
      <c r="RJG14" s="254"/>
      <c r="RJH14" s="254"/>
      <c r="RJI14" s="254"/>
      <c r="RJJ14" s="254"/>
      <c r="RJK14" s="254"/>
      <c r="RJL14" s="254"/>
      <c r="RJM14" s="254"/>
      <c r="RJN14" s="254"/>
      <c r="RJO14" s="254"/>
      <c r="RJP14" s="254"/>
      <c r="RJQ14" s="254"/>
      <c r="RJR14" s="254"/>
      <c r="RJS14" s="254"/>
      <c r="RJT14" s="254"/>
      <c r="RJU14" s="254"/>
      <c r="RJV14" s="254"/>
      <c r="RJW14" s="254"/>
      <c r="RJX14" s="254"/>
      <c r="RJY14" s="254"/>
      <c r="RJZ14" s="254"/>
      <c r="RKA14" s="254"/>
      <c r="RKB14" s="254"/>
      <c r="RKC14" s="254"/>
      <c r="RKD14" s="254"/>
      <c r="RKE14" s="254"/>
      <c r="RKF14" s="254"/>
      <c r="RKG14" s="254"/>
      <c r="RKH14" s="254"/>
      <c r="RKI14" s="254"/>
      <c r="RKJ14" s="254"/>
      <c r="RKK14" s="254"/>
      <c r="RKL14" s="254"/>
      <c r="RKM14" s="254"/>
      <c r="RKN14" s="254"/>
      <c r="RKO14" s="254"/>
      <c r="RKP14" s="254"/>
      <c r="RKQ14" s="254"/>
      <c r="RKR14" s="254"/>
      <c r="RKS14" s="254"/>
      <c r="RKT14" s="254"/>
      <c r="RKU14" s="254"/>
      <c r="RKV14" s="254"/>
      <c r="RKW14" s="254"/>
      <c r="RKX14" s="254"/>
      <c r="RKY14" s="254"/>
      <c r="RKZ14" s="254"/>
      <c r="RLA14" s="254"/>
      <c r="RLB14" s="254"/>
      <c r="RLC14" s="254"/>
      <c r="RLD14" s="254"/>
      <c r="RLE14" s="254"/>
      <c r="RLF14" s="254"/>
      <c r="RLG14" s="254"/>
      <c r="RLH14" s="254"/>
      <c r="RLI14" s="254"/>
      <c r="RLJ14" s="254"/>
      <c r="RLK14" s="254"/>
      <c r="RLL14" s="254"/>
      <c r="RLM14" s="254"/>
      <c r="RLN14" s="254"/>
      <c r="RLO14" s="254"/>
      <c r="RLP14" s="254"/>
      <c r="RLQ14" s="254"/>
      <c r="RLR14" s="254"/>
      <c r="RLS14" s="254"/>
      <c r="RLT14" s="254"/>
      <c r="RLU14" s="254"/>
      <c r="RLV14" s="254"/>
      <c r="RLW14" s="254"/>
      <c r="RLX14" s="254"/>
      <c r="RLY14" s="254"/>
      <c r="RLZ14" s="254"/>
      <c r="RMA14" s="254"/>
      <c r="RMB14" s="254"/>
      <c r="RMC14" s="254"/>
      <c r="RMD14" s="254"/>
      <c r="RME14" s="254"/>
      <c r="RMF14" s="254"/>
      <c r="RMG14" s="254"/>
      <c r="RMH14" s="254"/>
      <c r="RMI14" s="254"/>
      <c r="RMJ14" s="254"/>
      <c r="RMK14" s="254"/>
      <c r="RML14" s="254"/>
      <c r="RMM14" s="254"/>
      <c r="RMN14" s="254"/>
      <c r="RMO14" s="254"/>
      <c r="RMP14" s="254"/>
      <c r="RMQ14" s="254"/>
      <c r="RMR14" s="254"/>
      <c r="RMS14" s="254"/>
      <c r="RMT14" s="254"/>
      <c r="RMU14" s="254"/>
      <c r="RMV14" s="254"/>
      <c r="RMW14" s="254"/>
      <c r="RMX14" s="254"/>
      <c r="RMY14" s="254"/>
      <c r="RMZ14" s="254"/>
      <c r="RNA14" s="254"/>
      <c r="RNB14" s="254"/>
      <c r="RNC14" s="254"/>
      <c r="RND14" s="254"/>
      <c r="RNE14" s="254"/>
      <c r="RNF14" s="254"/>
      <c r="RNG14" s="254"/>
      <c r="RNH14" s="254"/>
      <c r="RNI14" s="254"/>
      <c r="RNJ14" s="254"/>
      <c r="RNK14" s="254"/>
      <c r="RNL14" s="254"/>
      <c r="RNM14" s="254"/>
      <c r="RNN14" s="254"/>
      <c r="RNO14" s="254"/>
      <c r="RNP14" s="254"/>
      <c r="RNQ14" s="254"/>
      <c r="RNR14" s="254"/>
      <c r="RNS14" s="254"/>
      <c r="RNT14" s="254"/>
      <c r="RNU14" s="254"/>
      <c r="RNV14" s="254"/>
      <c r="RNW14" s="254"/>
      <c r="RNX14" s="254"/>
      <c r="RNY14" s="254"/>
      <c r="RNZ14" s="254"/>
      <c r="ROA14" s="254"/>
      <c r="ROB14" s="254"/>
      <c r="ROC14" s="254"/>
      <c r="ROD14" s="254"/>
      <c r="ROE14" s="254"/>
      <c r="ROF14" s="254"/>
      <c r="ROG14" s="254"/>
      <c r="ROH14" s="254"/>
      <c r="ROI14" s="254"/>
      <c r="ROJ14" s="254"/>
      <c r="ROK14" s="254"/>
      <c r="ROL14" s="254"/>
      <c r="ROM14" s="254"/>
      <c r="RON14" s="254"/>
      <c r="ROO14" s="254"/>
      <c r="ROP14" s="254"/>
      <c r="ROQ14" s="254"/>
      <c r="ROR14" s="254"/>
      <c r="ROS14" s="254"/>
      <c r="ROT14" s="254"/>
      <c r="ROU14" s="254"/>
      <c r="ROV14" s="254"/>
      <c r="ROW14" s="254"/>
      <c r="ROX14" s="254"/>
      <c r="ROY14" s="254"/>
      <c r="ROZ14" s="254"/>
      <c r="RPA14" s="254"/>
      <c r="RPB14" s="254"/>
      <c r="RPC14" s="254"/>
      <c r="RPD14" s="254"/>
      <c r="RPE14" s="254"/>
      <c r="RPF14" s="254"/>
      <c r="RPG14" s="254"/>
      <c r="RPH14" s="254"/>
      <c r="RPI14" s="254"/>
      <c r="RPJ14" s="254"/>
      <c r="RPK14" s="254"/>
      <c r="RPL14" s="254"/>
      <c r="RPM14" s="254"/>
      <c r="RPN14" s="254"/>
      <c r="RPO14" s="254"/>
      <c r="RPP14" s="254"/>
      <c r="RPQ14" s="254"/>
      <c r="RPR14" s="254"/>
      <c r="RPS14" s="254"/>
      <c r="RPT14" s="254"/>
      <c r="RPU14" s="254"/>
      <c r="RPV14" s="254"/>
      <c r="RPW14" s="254"/>
      <c r="RPX14" s="254"/>
      <c r="RPY14" s="254"/>
      <c r="RPZ14" s="254"/>
      <c r="RQA14" s="254"/>
      <c r="RQB14" s="254"/>
      <c r="RQC14" s="254"/>
      <c r="RQD14" s="254"/>
      <c r="RQE14" s="254"/>
      <c r="RQF14" s="254"/>
      <c r="RQG14" s="254"/>
      <c r="RQH14" s="254"/>
      <c r="RQI14" s="254"/>
      <c r="RQJ14" s="254"/>
      <c r="RQK14" s="254"/>
      <c r="RQL14" s="254"/>
      <c r="RQM14" s="254"/>
      <c r="RQN14" s="254"/>
      <c r="RQO14" s="254"/>
      <c r="RQP14" s="254"/>
      <c r="RQQ14" s="254"/>
      <c r="RQR14" s="254"/>
      <c r="RQS14" s="254"/>
      <c r="RQT14" s="254"/>
      <c r="RQU14" s="254"/>
      <c r="RQV14" s="254"/>
      <c r="RQW14" s="254"/>
      <c r="RQX14" s="254"/>
      <c r="RQY14" s="254"/>
      <c r="RQZ14" s="254"/>
      <c r="RRA14" s="254"/>
      <c r="RRB14" s="254"/>
      <c r="RRC14" s="254"/>
      <c r="RRD14" s="254"/>
      <c r="RRE14" s="254"/>
      <c r="RRF14" s="254"/>
      <c r="RRG14" s="254"/>
      <c r="RRH14" s="254"/>
      <c r="RRI14" s="254"/>
      <c r="RRJ14" s="254"/>
      <c r="RRK14" s="254"/>
      <c r="RRL14" s="254"/>
      <c r="RRM14" s="254"/>
      <c r="RRN14" s="254"/>
      <c r="RRO14" s="254"/>
      <c r="RRP14" s="254"/>
      <c r="RRQ14" s="254"/>
      <c r="RRR14" s="254"/>
      <c r="RRS14" s="254"/>
      <c r="RRT14" s="254"/>
      <c r="RRU14" s="254"/>
      <c r="RRV14" s="254"/>
      <c r="RRW14" s="254"/>
      <c r="RRX14" s="254"/>
      <c r="RRY14" s="254"/>
      <c r="RRZ14" s="254"/>
      <c r="RSA14" s="254"/>
      <c r="RSB14" s="254"/>
      <c r="RSC14" s="254"/>
      <c r="RSD14" s="254"/>
      <c r="RSE14" s="254"/>
      <c r="RSF14" s="254"/>
      <c r="RSG14" s="254"/>
      <c r="RSH14" s="254"/>
      <c r="RSI14" s="254"/>
      <c r="RSJ14" s="254"/>
      <c r="RSK14" s="254"/>
      <c r="RSL14" s="254"/>
      <c r="RSM14" s="254"/>
      <c r="RSN14" s="254"/>
      <c r="RSO14" s="254"/>
      <c r="RSP14" s="254"/>
      <c r="RSQ14" s="254"/>
      <c r="RSR14" s="254"/>
      <c r="RSS14" s="254"/>
      <c r="RST14" s="254"/>
      <c r="RSU14" s="254"/>
      <c r="RSV14" s="254"/>
      <c r="RSW14" s="254"/>
      <c r="RSX14" s="254"/>
      <c r="RSY14" s="254"/>
      <c r="RSZ14" s="254"/>
      <c r="RTA14" s="254"/>
      <c r="RTB14" s="254"/>
      <c r="RTC14" s="254"/>
      <c r="RTD14" s="254"/>
      <c r="RTE14" s="254"/>
      <c r="RTF14" s="254"/>
      <c r="RTG14" s="254"/>
      <c r="RTH14" s="254"/>
      <c r="RTI14" s="254"/>
      <c r="RTJ14" s="254"/>
      <c r="RTK14" s="254"/>
      <c r="RTL14" s="254"/>
      <c r="RTM14" s="254"/>
      <c r="RTN14" s="254"/>
      <c r="RTO14" s="254"/>
      <c r="RTP14" s="254"/>
      <c r="RTQ14" s="254"/>
      <c r="RTR14" s="254"/>
      <c r="RTS14" s="254"/>
      <c r="RTT14" s="254"/>
      <c r="RTU14" s="254"/>
      <c r="RTV14" s="254"/>
      <c r="RTW14" s="254"/>
      <c r="RTX14" s="254"/>
      <c r="RTY14" s="254"/>
      <c r="RTZ14" s="254"/>
      <c r="RUA14" s="254"/>
      <c r="RUB14" s="254"/>
      <c r="RUC14" s="254"/>
      <c r="RUD14" s="254"/>
      <c r="RUE14" s="254"/>
      <c r="RUF14" s="254"/>
      <c r="RUG14" s="254"/>
      <c r="RUH14" s="254"/>
      <c r="RUI14" s="254"/>
      <c r="RUJ14" s="254"/>
      <c r="RUK14" s="254"/>
      <c r="RUL14" s="254"/>
      <c r="RUM14" s="254"/>
      <c r="RUN14" s="254"/>
      <c r="RUO14" s="254"/>
      <c r="RUP14" s="254"/>
      <c r="RUQ14" s="254"/>
      <c r="RUR14" s="254"/>
      <c r="RUS14" s="254"/>
      <c r="RUT14" s="254"/>
      <c r="RUU14" s="254"/>
      <c r="RUV14" s="254"/>
      <c r="RUW14" s="254"/>
      <c r="RUX14" s="254"/>
      <c r="RUY14" s="254"/>
      <c r="RUZ14" s="254"/>
      <c r="RVA14" s="254"/>
      <c r="RVB14" s="254"/>
      <c r="RVC14" s="254"/>
      <c r="RVD14" s="254"/>
      <c r="RVE14" s="254"/>
      <c r="RVF14" s="254"/>
      <c r="RVG14" s="254"/>
      <c r="RVH14" s="254"/>
      <c r="RVI14" s="254"/>
      <c r="RVJ14" s="254"/>
      <c r="RVK14" s="254"/>
      <c r="RVL14" s="254"/>
      <c r="RVM14" s="254"/>
      <c r="RVN14" s="254"/>
      <c r="RVO14" s="254"/>
      <c r="RVP14" s="254"/>
      <c r="RVQ14" s="254"/>
      <c r="RVR14" s="254"/>
      <c r="RVS14" s="254"/>
      <c r="RVT14" s="254"/>
      <c r="RVU14" s="254"/>
      <c r="RVV14" s="254"/>
      <c r="RVW14" s="254"/>
      <c r="RVX14" s="254"/>
      <c r="RVY14" s="254"/>
      <c r="RVZ14" s="254"/>
      <c r="RWA14" s="254"/>
      <c r="RWB14" s="254"/>
      <c r="RWC14" s="254"/>
      <c r="RWD14" s="254"/>
      <c r="RWE14" s="254"/>
      <c r="RWF14" s="254"/>
      <c r="RWG14" s="254"/>
      <c r="RWH14" s="254"/>
      <c r="RWI14" s="254"/>
      <c r="RWJ14" s="254"/>
      <c r="RWK14" s="254"/>
      <c r="RWL14" s="254"/>
      <c r="RWM14" s="254"/>
      <c r="RWN14" s="254"/>
      <c r="RWO14" s="254"/>
      <c r="RWP14" s="254"/>
      <c r="RWQ14" s="254"/>
      <c r="RWR14" s="254"/>
      <c r="RWS14" s="254"/>
      <c r="RWT14" s="254"/>
      <c r="RWU14" s="254"/>
      <c r="RWV14" s="254"/>
      <c r="RWW14" s="254"/>
      <c r="RWX14" s="254"/>
      <c r="RWY14" s="254"/>
      <c r="RWZ14" s="254"/>
      <c r="RXA14" s="254"/>
      <c r="RXB14" s="254"/>
      <c r="RXC14" s="254"/>
      <c r="RXD14" s="254"/>
      <c r="RXE14" s="254"/>
      <c r="RXF14" s="254"/>
      <c r="RXG14" s="254"/>
      <c r="RXH14" s="254"/>
      <c r="RXI14" s="254"/>
      <c r="RXJ14" s="254"/>
      <c r="RXK14" s="254"/>
      <c r="RXL14" s="254"/>
      <c r="RXM14" s="254"/>
      <c r="RXN14" s="254"/>
      <c r="RXO14" s="254"/>
      <c r="RXP14" s="254"/>
      <c r="RXQ14" s="254"/>
      <c r="RXR14" s="254"/>
      <c r="RXS14" s="254"/>
      <c r="RXT14" s="254"/>
      <c r="RXU14" s="254"/>
      <c r="RXV14" s="254"/>
      <c r="RXW14" s="254"/>
      <c r="RXX14" s="254"/>
      <c r="RXY14" s="254"/>
      <c r="RXZ14" s="254"/>
      <c r="RYA14" s="254"/>
      <c r="RYB14" s="254"/>
      <c r="RYC14" s="254"/>
      <c r="RYD14" s="254"/>
      <c r="RYE14" s="254"/>
      <c r="RYF14" s="254"/>
      <c r="RYG14" s="254"/>
      <c r="RYH14" s="254"/>
      <c r="RYI14" s="254"/>
      <c r="RYJ14" s="254"/>
      <c r="RYK14" s="254"/>
      <c r="RYL14" s="254"/>
      <c r="RYM14" s="254"/>
      <c r="RYN14" s="254"/>
      <c r="RYO14" s="254"/>
      <c r="RYP14" s="254"/>
      <c r="RYQ14" s="254"/>
      <c r="RYR14" s="254"/>
      <c r="RYS14" s="254"/>
      <c r="RYT14" s="254"/>
      <c r="RYU14" s="254"/>
      <c r="RYV14" s="254"/>
      <c r="RYW14" s="254"/>
      <c r="RYX14" s="254"/>
      <c r="RYY14" s="254"/>
      <c r="RYZ14" s="254"/>
      <c r="RZA14" s="254"/>
      <c r="RZB14" s="254"/>
      <c r="RZC14" s="254"/>
      <c r="RZD14" s="254"/>
      <c r="RZE14" s="254"/>
      <c r="RZF14" s="254"/>
      <c r="RZG14" s="254"/>
      <c r="RZH14" s="254"/>
      <c r="RZI14" s="254"/>
      <c r="RZJ14" s="254"/>
      <c r="RZK14" s="254"/>
      <c r="RZL14" s="254"/>
      <c r="RZM14" s="254"/>
      <c r="RZN14" s="254"/>
      <c r="RZO14" s="254"/>
      <c r="RZP14" s="254"/>
      <c r="RZQ14" s="254"/>
      <c r="RZR14" s="254"/>
      <c r="RZS14" s="254"/>
      <c r="RZT14" s="254"/>
      <c r="RZU14" s="254"/>
      <c r="RZV14" s="254"/>
      <c r="RZW14" s="254"/>
      <c r="RZX14" s="254"/>
      <c r="RZY14" s="254"/>
      <c r="RZZ14" s="254"/>
      <c r="SAA14" s="254"/>
      <c r="SAB14" s="254"/>
      <c r="SAC14" s="254"/>
      <c r="SAD14" s="254"/>
      <c r="SAE14" s="254"/>
      <c r="SAF14" s="254"/>
      <c r="SAG14" s="254"/>
      <c r="SAH14" s="254"/>
      <c r="SAI14" s="254"/>
      <c r="SAJ14" s="254"/>
      <c r="SAK14" s="254"/>
      <c r="SAL14" s="254"/>
      <c r="SAM14" s="254"/>
      <c r="SAN14" s="254"/>
      <c r="SAO14" s="254"/>
      <c r="SAP14" s="254"/>
      <c r="SAQ14" s="254"/>
      <c r="SAR14" s="254"/>
      <c r="SAS14" s="254"/>
      <c r="SAT14" s="254"/>
      <c r="SAU14" s="254"/>
      <c r="SAV14" s="254"/>
      <c r="SAW14" s="254"/>
      <c r="SAX14" s="254"/>
      <c r="SAY14" s="254"/>
      <c r="SAZ14" s="254"/>
      <c r="SBA14" s="254"/>
      <c r="SBB14" s="254"/>
      <c r="SBC14" s="254"/>
      <c r="SBD14" s="254"/>
      <c r="SBE14" s="254"/>
      <c r="SBF14" s="254"/>
      <c r="SBG14" s="254"/>
      <c r="SBH14" s="254"/>
      <c r="SBI14" s="254"/>
      <c r="SBJ14" s="254"/>
      <c r="SBK14" s="254"/>
      <c r="SBL14" s="254"/>
      <c r="SBM14" s="254"/>
      <c r="SBN14" s="254"/>
      <c r="SBO14" s="254"/>
      <c r="SBP14" s="254"/>
      <c r="SBQ14" s="254"/>
      <c r="SBR14" s="254"/>
      <c r="SBS14" s="254"/>
      <c r="SBT14" s="254"/>
      <c r="SBU14" s="254"/>
      <c r="SBV14" s="254"/>
      <c r="SBW14" s="254"/>
      <c r="SBX14" s="254"/>
      <c r="SBY14" s="254"/>
      <c r="SBZ14" s="254"/>
      <c r="SCA14" s="254"/>
      <c r="SCB14" s="254"/>
      <c r="SCC14" s="254"/>
      <c r="SCD14" s="254"/>
      <c r="SCE14" s="254"/>
      <c r="SCF14" s="254"/>
      <c r="SCG14" s="254"/>
      <c r="SCH14" s="254"/>
      <c r="SCI14" s="254"/>
      <c r="SCJ14" s="254"/>
      <c r="SCK14" s="254"/>
      <c r="SCL14" s="254"/>
      <c r="SCM14" s="254"/>
      <c r="SCN14" s="254"/>
      <c r="SCO14" s="254"/>
      <c r="SCP14" s="254"/>
      <c r="SCQ14" s="254"/>
      <c r="SCR14" s="254"/>
      <c r="SCS14" s="254"/>
      <c r="SCT14" s="254"/>
      <c r="SCU14" s="254"/>
      <c r="SCV14" s="254"/>
      <c r="SCW14" s="254"/>
      <c r="SCX14" s="254"/>
      <c r="SCY14" s="254"/>
      <c r="SCZ14" s="254"/>
      <c r="SDA14" s="254"/>
      <c r="SDB14" s="254"/>
      <c r="SDC14" s="254"/>
      <c r="SDD14" s="254"/>
      <c r="SDE14" s="254"/>
      <c r="SDF14" s="254"/>
      <c r="SDG14" s="254"/>
      <c r="SDH14" s="254"/>
      <c r="SDI14" s="254"/>
      <c r="SDJ14" s="254"/>
      <c r="SDK14" s="254"/>
      <c r="SDL14" s="254"/>
      <c r="SDM14" s="254"/>
      <c r="SDN14" s="254"/>
      <c r="SDO14" s="254"/>
      <c r="SDP14" s="254"/>
      <c r="SDQ14" s="254"/>
      <c r="SDR14" s="254"/>
      <c r="SDS14" s="254"/>
      <c r="SDT14" s="254"/>
      <c r="SDU14" s="254"/>
      <c r="SDV14" s="254"/>
      <c r="SDW14" s="254"/>
      <c r="SDX14" s="254"/>
      <c r="SDY14" s="254"/>
      <c r="SDZ14" s="254"/>
      <c r="SEA14" s="254"/>
      <c r="SEB14" s="254"/>
      <c r="SEC14" s="254"/>
      <c r="SED14" s="254"/>
      <c r="SEE14" s="254"/>
      <c r="SEF14" s="254"/>
      <c r="SEG14" s="254"/>
      <c r="SEH14" s="254"/>
      <c r="SEI14" s="254"/>
      <c r="SEJ14" s="254"/>
      <c r="SEK14" s="254"/>
      <c r="SEL14" s="254"/>
      <c r="SEM14" s="254"/>
      <c r="SEN14" s="254"/>
      <c r="SEO14" s="254"/>
      <c r="SEP14" s="254"/>
      <c r="SEQ14" s="254"/>
      <c r="SER14" s="254"/>
      <c r="SES14" s="254"/>
      <c r="SET14" s="254"/>
      <c r="SEU14" s="254"/>
      <c r="SEV14" s="254"/>
      <c r="SEW14" s="254"/>
      <c r="SEX14" s="254"/>
      <c r="SEY14" s="254"/>
      <c r="SEZ14" s="254"/>
      <c r="SFA14" s="254"/>
      <c r="SFB14" s="254"/>
      <c r="SFC14" s="254"/>
      <c r="SFD14" s="254"/>
      <c r="SFE14" s="254"/>
      <c r="SFF14" s="254"/>
      <c r="SFG14" s="254"/>
      <c r="SFH14" s="254"/>
      <c r="SFI14" s="254"/>
      <c r="SFJ14" s="254"/>
      <c r="SFK14" s="254"/>
      <c r="SFL14" s="254"/>
      <c r="SFM14" s="254"/>
      <c r="SFN14" s="254"/>
      <c r="SFO14" s="254"/>
      <c r="SFP14" s="254"/>
      <c r="SFQ14" s="254"/>
      <c r="SFR14" s="254"/>
      <c r="SFS14" s="254"/>
      <c r="SFT14" s="254"/>
      <c r="SFU14" s="254"/>
      <c r="SFV14" s="254"/>
      <c r="SFW14" s="254"/>
      <c r="SFX14" s="254"/>
      <c r="SFY14" s="254"/>
      <c r="SFZ14" s="254"/>
      <c r="SGA14" s="254"/>
      <c r="SGB14" s="254"/>
      <c r="SGC14" s="254"/>
      <c r="SGD14" s="254"/>
      <c r="SGE14" s="254"/>
      <c r="SGF14" s="254"/>
      <c r="SGG14" s="254"/>
      <c r="SGH14" s="254"/>
      <c r="SGI14" s="254"/>
      <c r="SGJ14" s="254"/>
      <c r="SGK14" s="254"/>
      <c r="SGL14" s="254"/>
      <c r="SGM14" s="254"/>
      <c r="SGN14" s="254"/>
      <c r="SGO14" s="254"/>
      <c r="SGP14" s="254"/>
      <c r="SGQ14" s="254"/>
      <c r="SGR14" s="254"/>
      <c r="SGS14" s="254"/>
      <c r="SGT14" s="254"/>
      <c r="SGU14" s="254"/>
      <c r="SGV14" s="254"/>
      <c r="SGW14" s="254"/>
      <c r="SGX14" s="254"/>
      <c r="SGY14" s="254"/>
      <c r="SGZ14" s="254"/>
      <c r="SHA14" s="254"/>
      <c r="SHB14" s="254"/>
      <c r="SHC14" s="254"/>
      <c r="SHD14" s="254"/>
      <c r="SHE14" s="254"/>
      <c r="SHF14" s="254"/>
      <c r="SHG14" s="254"/>
      <c r="SHH14" s="254"/>
      <c r="SHI14" s="254"/>
      <c r="SHJ14" s="254"/>
      <c r="SHK14" s="254"/>
      <c r="SHL14" s="254"/>
      <c r="SHM14" s="254"/>
      <c r="SHN14" s="254"/>
      <c r="SHO14" s="254"/>
      <c r="SHP14" s="254"/>
      <c r="SHQ14" s="254"/>
      <c r="SHR14" s="254"/>
      <c r="SHS14" s="254"/>
      <c r="SHT14" s="254"/>
      <c r="SHU14" s="254"/>
      <c r="SHV14" s="254"/>
      <c r="SHW14" s="254"/>
      <c r="SHX14" s="254"/>
      <c r="SHY14" s="254"/>
      <c r="SHZ14" s="254"/>
      <c r="SIA14" s="254"/>
      <c r="SIB14" s="254"/>
      <c r="SIC14" s="254"/>
      <c r="SID14" s="254"/>
      <c r="SIE14" s="254"/>
      <c r="SIF14" s="254"/>
      <c r="SIG14" s="254"/>
      <c r="SIH14" s="254"/>
      <c r="SII14" s="254"/>
      <c r="SIJ14" s="254"/>
      <c r="SIK14" s="254"/>
      <c r="SIL14" s="254"/>
      <c r="SIM14" s="254"/>
      <c r="SIN14" s="254"/>
      <c r="SIO14" s="254"/>
      <c r="SIP14" s="254"/>
      <c r="SIQ14" s="254"/>
      <c r="SIR14" s="254"/>
      <c r="SIS14" s="254"/>
      <c r="SIT14" s="254"/>
      <c r="SIU14" s="254"/>
      <c r="SIV14" s="254"/>
      <c r="SIW14" s="254"/>
      <c r="SIX14" s="254"/>
      <c r="SIY14" s="254"/>
      <c r="SIZ14" s="254"/>
      <c r="SJA14" s="254"/>
      <c r="SJB14" s="254"/>
      <c r="SJC14" s="254"/>
      <c r="SJD14" s="254"/>
      <c r="SJE14" s="254"/>
      <c r="SJF14" s="254"/>
      <c r="SJG14" s="254"/>
      <c r="SJH14" s="254"/>
      <c r="SJI14" s="254"/>
      <c r="SJJ14" s="254"/>
      <c r="SJK14" s="254"/>
      <c r="SJL14" s="254"/>
      <c r="SJM14" s="254"/>
      <c r="SJN14" s="254"/>
      <c r="SJO14" s="254"/>
      <c r="SJP14" s="254"/>
      <c r="SJQ14" s="254"/>
      <c r="SJR14" s="254"/>
      <c r="SJS14" s="254"/>
      <c r="SJT14" s="254"/>
      <c r="SJU14" s="254"/>
      <c r="SJV14" s="254"/>
      <c r="SJW14" s="254"/>
      <c r="SJX14" s="254"/>
      <c r="SJY14" s="254"/>
      <c r="SJZ14" s="254"/>
      <c r="SKA14" s="254"/>
      <c r="SKB14" s="254"/>
      <c r="SKC14" s="254"/>
      <c r="SKD14" s="254"/>
      <c r="SKE14" s="254"/>
      <c r="SKF14" s="254"/>
      <c r="SKG14" s="254"/>
      <c r="SKH14" s="254"/>
      <c r="SKI14" s="254"/>
      <c r="SKJ14" s="254"/>
      <c r="SKK14" s="254"/>
      <c r="SKL14" s="254"/>
      <c r="SKM14" s="254"/>
      <c r="SKN14" s="254"/>
      <c r="SKO14" s="254"/>
      <c r="SKP14" s="254"/>
      <c r="SKQ14" s="254"/>
      <c r="SKR14" s="254"/>
      <c r="SKS14" s="254"/>
      <c r="SKT14" s="254"/>
      <c r="SKU14" s="254"/>
      <c r="SKV14" s="254"/>
      <c r="SKW14" s="254"/>
      <c r="SKX14" s="254"/>
      <c r="SKY14" s="254"/>
      <c r="SKZ14" s="254"/>
      <c r="SLA14" s="254"/>
      <c r="SLB14" s="254"/>
      <c r="SLC14" s="254"/>
      <c r="SLD14" s="254"/>
      <c r="SLE14" s="254"/>
      <c r="SLF14" s="254"/>
      <c r="SLG14" s="254"/>
      <c r="SLH14" s="254"/>
      <c r="SLI14" s="254"/>
      <c r="SLJ14" s="254"/>
      <c r="SLK14" s="254"/>
      <c r="SLL14" s="254"/>
      <c r="SLM14" s="254"/>
      <c r="SLN14" s="254"/>
      <c r="SLO14" s="254"/>
      <c r="SLP14" s="254"/>
      <c r="SLQ14" s="254"/>
      <c r="SLR14" s="254"/>
      <c r="SLS14" s="254"/>
      <c r="SLT14" s="254"/>
      <c r="SLU14" s="254"/>
      <c r="SLV14" s="254"/>
      <c r="SLW14" s="254"/>
      <c r="SLX14" s="254"/>
      <c r="SLY14" s="254"/>
      <c r="SLZ14" s="254"/>
      <c r="SMA14" s="254"/>
      <c r="SMB14" s="254"/>
      <c r="SMC14" s="254"/>
      <c r="SMD14" s="254"/>
      <c r="SME14" s="254"/>
      <c r="SMF14" s="254"/>
      <c r="SMG14" s="254"/>
      <c r="SMH14" s="254"/>
      <c r="SMI14" s="254"/>
      <c r="SMJ14" s="254"/>
      <c r="SMK14" s="254"/>
      <c r="SML14" s="254"/>
      <c r="SMM14" s="254"/>
      <c r="SMN14" s="254"/>
      <c r="SMO14" s="254"/>
      <c r="SMP14" s="254"/>
      <c r="SMQ14" s="254"/>
      <c r="SMR14" s="254"/>
      <c r="SMS14" s="254"/>
      <c r="SMT14" s="254"/>
      <c r="SMU14" s="254"/>
      <c r="SMV14" s="254"/>
      <c r="SMW14" s="254"/>
      <c r="SMX14" s="254"/>
      <c r="SMY14" s="254"/>
      <c r="SMZ14" s="254"/>
      <c r="SNA14" s="254"/>
      <c r="SNB14" s="254"/>
      <c r="SNC14" s="254"/>
      <c r="SND14" s="254"/>
      <c r="SNE14" s="254"/>
      <c r="SNF14" s="254"/>
      <c r="SNG14" s="254"/>
      <c r="SNH14" s="254"/>
      <c r="SNI14" s="254"/>
      <c r="SNJ14" s="254"/>
      <c r="SNK14" s="254"/>
      <c r="SNL14" s="254"/>
      <c r="SNM14" s="254"/>
      <c r="SNN14" s="254"/>
      <c r="SNO14" s="254"/>
      <c r="SNP14" s="254"/>
      <c r="SNQ14" s="254"/>
      <c r="SNR14" s="254"/>
      <c r="SNS14" s="254"/>
      <c r="SNT14" s="254"/>
      <c r="SNU14" s="254"/>
      <c r="SNV14" s="254"/>
      <c r="SNW14" s="254"/>
      <c r="SNX14" s="254"/>
      <c r="SNY14" s="254"/>
      <c r="SNZ14" s="254"/>
      <c r="SOA14" s="254"/>
      <c r="SOB14" s="254"/>
      <c r="SOC14" s="254"/>
      <c r="SOD14" s="254"/>
      <c r="SOE14" s="254"/>
      <c r="SOF14" s="254"/>
      <c r="SOG14" s="254"/>
      <c r="SOH14" s="254"/>
      <c r="SOI14" s="254"/>
      <c r="SOJ14" s="254"/>
      <c r="SOK14" s="254"/>
      <c r="SOL14" s="254"/>
      <c r="SOM14" s="254"/>
      <c r="SON14" s="254"/>
      <c r="SOO14" s="254"/>
      <c r="SOP14" s="254"/>
      <c r="SOQ14" s="254"/>
      <c r="SOR14" s="254"/>
      <c r="SOS14" s="254"/>
      <c r="SOT14" s="254"/>
      <c r="SOU14" s="254"/>
      <c r="SOV14" s="254"/>
      <c r="SOW14" s="254"/>
      <c r="SOX14" s="254"/>
      <c r="SOY14" s="254"/>
      <c r="SOZ14" s="254"/>
      <c r="SPA14" s="254"/>
      <c r="SPB14" s="254"/>
      <c r="SPC14" s="254"/>
      <c r="SPD14" s="254"/>
      <c r="SPE14" s="254"/>
      <c r="SPF14" s="254"/>
      <c r="SPG14" s="254"/>
      <c r="SPH14" s="254"/>
      <c r="SPI14" s="254"/>
      <c r="SPJ14" s="254"/>
      <c r="SPK14" s="254"/>
      <c r="SPL14" s="254"/>
      <c r="SPM14" s="254"/>
      <c r="SPN14" s="254"/>
      <c r="SPO14" s="254"/>
      <c r="SPP14" s="254"/>
      <c r="SPQ14" s="254"/>
      <c r="SPR14" s="254"/>
      <c r="SPS14" s="254"/>
      <c r="SPT14" s="254"/>
      <c r="SPU14" s="254"/>
      <c r="SPV14" s="254"/>
      <c r="SPW14" s="254"/>
      <c r="SPX14" s="254"/>
      <c r="SPY14" s="254"/>
      <c r="SPZ14" s="254"/>
      <c r="SQA14" s="254"/>
      <c r="SQB14" s="254"/>
      <c r="SQC14" s="254"/>
      <c r="SQD14" s="254"/>
      <c r="SQE14" s="254"/>
      <c r="SQF14" s="254"/>
      <c r="SQG14" s="254"/>
      <c r="SQH14" s="254"/>
      <c r="SQI14" s="254"/>
      <c r="SQJ14" s="254"/>
      <c r="SQK14" s="254"/>
      <c r="SQL14" s="254"/>
      <c r="SQM14" s="254"/>
      <c r="SQN14" s="254"/>
      <c r="SQO14" s="254"/>
      <c r="SQP14" s="254"/>
      <c r="SQQ14" s="254"/>
      <c r="SQR14" s="254"/>
      <c r="SQS14" s="254"/>
      <c r="SQT14" s="254"/>
      <c r="SQU14" s="254"/>
      <c r="SQV14" s="254"/>
      <c r="SQW14" s="254"/>
      <c r="SQX14" s="254"/>
      <c r="SQY14" s="254"/>
      <c r="SQZ14" s="254"/>
      <c r="SRA14" s="254"/>
      <c r="SRB14" s="254"/>
      <c r="SRC14" s="254"/>
      <c r="SRD14" s="254"/>
      <c r="SRE14" s="254"/>
      <c r="SRF14" s="254"/>
      <c r="SRG14" s="254"/>
      <c r="SRH14" s="254"/>
      <c r="SRI14" s="254"/>
      <c r="SRJ14" s="254"/>
      <c r="SRK14" s="254"/>
      <c r="SRL14" s="254"/>
      <c r="SRM14" s="254"/>
      <c r="SRN14" s="254"/>
      <c r="SRO14" s="254"/>
      <c r="SRP14" s="254"/>
      <c r="SRQ14" s="254"/>
      <c r="SRR14" s="254"/>
      <c r="SRS14" s="254"/>
      <c r="SRT14" s="254"/>
      <c r="SRU14" s="254"/>
      <c r="SRV14" s="254"/>
      <c r="SRW14" s="254"/>
      <c r="SRX14" s="254"/>
      <c r="SRY14" s="254"/>
      <c r="SRZ14" s="254"/>
      <c r="SSA14" s="254"/>
      <c r="SSB14" s="254"/>
      <c r="SSC14" s="254"/>
      <c r="SSD14" s="254"/>
      <c r="SSE14" s="254"/>
      <c r="SSF14" s="254"/>
      <c r="SSG14" s="254"/>
      <c r="SSH14" s="254"/>
      <c r="SSI14" s="254"/>
      <c r="SSJ14" s="254"/>
      <c r="SSK14" s="254"/>
      <c r="SSL14" s="254"/>
      <c r="SSM14" s="254"/>
      <c r="SSN14" s="254"/>
      <c r="SSO14" s="254"/>
      <c r="SSP14" s="254"/>
      <c r="SSQ14" s="254"/>
      <c r="SSR14" s="254"/>
      <c r="SSS14" s="254"/>
      <c r="SST14" s="254"/>
      <c r="SSU14" s="254"/>
      <c r="SSV14" s="254"/>
      <c r="SSW14" s="254"/>
      <c r="SSX14" s="254"/>
      <c r="SSY14" s="254"/>
      <c r="SSZ14" s="254"/>
      <c r="STA14" s="254"/>
      <c r="STB14" s="254"/>
      <c r="STC14" s="254"/>
      <c r="STD14" s="254"/>
      <c r="STE14" s="254"/>
      <c r="STF14" s="254"/>
      <c r="STG14" s="254"/>
      <c r="STH14" s="254"/>
      <c r="STI14" s="254"/>
      <c r="STJ14" s="254"/>
      <c r="STK14" s="254"/>
      <c r="STL14" s="254"/>
      <c r="STM14" s="254"/>
      <c r="STN14" s="254"/>
      <c r="STO14" s="254"/>
      <c r="STP14" s="254"/>
      <c r="STQ14" s="254"/>
      <c r="STR14" s="254"/>
      <c r="STS14" s="254"/>
      <c r="STT14" s="254"/>
      <c r="STU14" s="254"/>
      <c r="STV14" s="254"/>
      <c r="STW14" s="254"/>
      <c r="STX14" s="254"/>
      <c r="STY14" s="254"/>
      <c r="STZ14" s="254"/>
      <c r="SUA14" s="254"/>
      <c r="SUB14" s="254"/>
      <c r="SUC14" s="254"/>
      <c r="SUD14" s="254"/>
      <c r="SUE14" s="254"/>
      <c r="SUF14" s="254"/>
      <c r="SUG14" s="254"/>
      <c r="SUH14" s="254"/>
      <c r="SUI14" s="254"/>
      <c r="SUJ14" s="254"/>
      <c r="SUK14" s="254"/>
      <c r="SUL14" s="254"/>
      <c r="SUM14" s="254"/>
      <c r="SUN14" s="254"/>
      <c r="SUO14" s="254"/>
      <c r="SUP14" s="254"/>
      <c r="SUQ14" s="254"/>
      <c r="SUR14" s="254"/>
      <c r="SUS14" s="254"/>
      <c r="SUT14" s="254"/>
      <c r="SUU14" s="254"/>
      <c r="SUV14" s="254"/>
      <c r="SUW14" s="254"/>
      <c r="SUX14" s="254"/>
      <c r="SUY14" s="254"/>
      <c r="SUZ14" s="254"/>
      <c r="SVA14" s="254"/>
      <c r="SVB14" s="254"/>
      <c r="SVC14" s="254"/>
      <c r="SVD14" s="254"/>
      <c r="SVE14" s="254"/>
      <c r="SVF14" s="254"/>
      <c r="SVG14" s="254"/>
      <c r="SVH14" s="254"/>
      <c r="SVI14" s="254"/>
      <c r="SVJ14" s="254"/>
      <c r="SVK14" s="254"/>
      <c r="SVL14" s="254"/>
      <c r="SVM14" s="254"/>
      <c r="SVN14" s="254"/>
      <c r="SVO14" s="254"/>
      <c r="SVP14" s="254"/>
      <c r="SVQ14" s="254"/>
      <c r="SVR14" s="254"/>
      <c r="SVS14" s="254"/>
      <c r="SVT14" s="254"/>
      <c r="SVU14" s="254"/>
      <c r="SVV14" s="254"/>
      <c r="SVW14" s="254"/>
      <c r="SVX14" s="254"/>
      <c r="SVY14" s="254"/>
      <c r="SVZ14" s="254"/>
      <c r="SWA14" s="254"/>
      <c r="SWB14" s="254"/>
      <c r="SWC14" s="254"/>
      <c r="SWD14" s="254"/>
      <c r="SWE14" s="254"/>
      <c r="SWF14" s="254"/>
      <c r="SWG14" s="254"/>
      <c r="SWH14" s="254"/>
      <c r="SWI14" s="254"/>
      <c r="SWJ14" s="254"/>
      <c r="SWK14" s="254"/>
      <c r="SWL14" s="254"/>
      <c r="SWM14" s="254"/>
      <c r="SWN14" s="254"/>
      <c r="SWO14" s="254"/>
      <c r="SWP14" s="254"/>
      <c r="SWQ14" s="254"/>
      <c r="SWR14" s="254"/>
      <c r="SWS14" s="254"/>
      <c r="SWT14" s="254"/>
      <c r="SWU14" s="254"/>
      <c r="SWV14" s="254"/>
      <c r="SWW14" s="254"/>
      <c r="SWX14" s="254"/>
      <c r="SWY14" s="254"/>
      <c r="SWZ14" s="254"/>
      <c r="SXA14" s="254"/>
      <c r="SXB14" s="254"/>
      <c r="SXC14" s="254"/>
      <c r="SXD14" s="254"/>
      <c r="SXE14" s="254"/>
      <c r="SXF14" s="254"/>
      <c r="SXG14" s="254"/>
      <c r="SXH14" s="254"/>
      <c r="SXI14" s="254"/>
      <c r="SXJ14" s="254"/>
      <c r="SXK14" s="254"/>
      <c r="SXL14" s="254"/>
      <c r="SXM14" s="254"/>
      <c r="SXN14" s="254"/>
      <c r="SXO14" s="254"/>
      <c r="SXP14" s="254"/>
      <c r="SXQ14" s="254"/>
      <c r="SXR14" s="254"/>
      <c r="SXS14" s="254"/>
      <c r="SXT14" s="254"/>
      <c r="SXU14" s="254"/>
      <c r="SXV14" s="254"/>
      <c r="SXW14" s="254"/>
      <c r="SXX14" s="254"/>
      <c r="SXY14" s="254"/>
      <c r="SXZ14" s="254"/>
      <c r="SYA14" s="254"/>
      <c r="SYB14" s="254"/>
      <c r="SYC14" s="254"/>
      <c r="SYD14" s="254"/>
      <c r="SYE14" s="254"/>
      <c r="SYF14" s="254"/>
      <c r="SYG14" s="254"/>
      <c r="SYH14" s="254"/>
      <c r="SYI14" s="254"/>
      <c r="SYJ14" s="254"/>
      <c r="SYK14" s="254"/>
      <c r="SYL14" s="254"/>
      <c r="SYM14" s="254"/>
      <c r="SYN14" s="254"/>
      <c r="SYO14" s="254"/>
      <c r="SYP14" s="254"/>
      <c r="SYQ14" s="254"/>
      <c r="SYR14" s="254"/>
      <c r="SYS14" s="254"/>
      <c r="SYT14" s="254"/>
      <c r="SYU14" s="254"/>
      <c r="SYV14" s="254"/>
      <c r="SYW14" s="254"/>
      <c r="SYX14" s="254"/>
      <c r="SYY14" s="254"/>
      <c r="SYZ14" s="254"/>
      <c r="SZA14" s="254"/>
      <c r="SZB14" s="254"/>
      <c r="SZC14" s="254"/>
      <c r="SZD14" s="254"/>
      <c r="SZE14" s="254"/>
      <c r="SZF14" s="254"/>
      <c r="SZG14" s="254"/>
      <c r="SZH14" s="254"/>
      <c r="SZI14" s="254"/>
      <c r="SZJ14" s="254"/>
      <c r="SZK14" s="254"/>
      <c r="SZL14" s="254"/>
      <c r="SZM14" s="254"/>
      <c r="SZN14" s="254"/>
      <c r="SZO14" s="254"/>
      <c r="SZP14" s="254"/>
      <c r="SZQ14" s="254"/>
      <c r="SZR14" s="254"/>
      <c r="SZS14" s="254"/>
      <c r="SZT14" s="254"/>
      <c r="SZU14" s="254"/>
      <c r="SZV14" s="254"/>
      <c r="SZW14" s="254"/>
      <c r="SZX14" s="254"/>
      <c r="SZY14" s="254"/>
      <c r="SZZ14" s="254"/>
      <c r="TAA14" s="254"/>
      <c r="TAB14" s="254"/>
      <c r="TAC14" s="254"/>
      <c r="TAD14" s="254"/>
      <c r="TAE14" s="254"/>
      <c r="TAF14" s="254"/>
      <c r="TAG14" s="254"/>
      <c r="TAH14" s="254"/>
      <c r="TAI14" s="254"/>
      <c r="TAJ14" s="254"/>
      <c r="TAK14" s="254"/>
      <c r="TAL14" s="254"/>
      <c r="TAM14" s="254"/>
      <c r="TAN14" s="254"/>
      <c r="TAO14" s="254"/>
      <c r="TAP14" s="254"/>
      <c r="TAQ14" s="254"/>
      <c r="TAR14" s="254"/>
      <c r="TAS14" s="254"/>
      <c r="TAT14" s="254"/>
      <c r="TAU14" s="254"/>
      <c r="TAV14" s="254"/>
      <c r="TAW14" s="254"/>
      <c r="TAX14" s="254"/>
      <c r="TAY14" s="254"/>
      <c r="TAZ14" s="254"/>
      <c r="TBA14" s="254"/>
      <c r="TBB14" s="254"/>
      <c r="TBC14" s="254"/>
      <c r="TBD14" s="254"/>
      <c r="TBE14" s="254"/>
      <c r="TBF14" s="254"/>
      <c r="TBG14" s="254"/>
      <c r="TBH14" s="254"/>
      <c r="TBI14" s="254"/>
      <c r="TBJ14" s="254"/>
      <c r="TBK14" s="254"/>
      <c r="TBL14" s="254"/>
      <c r="TBM14" s="254"/>
      <c r="TBN14" s="254"/>
      <c r="TBO14" s="254"/>
      <c r="TBP14" s="254"/>
      <c r="TBQ14" s="254"/>
      <c r="TBR14" s="254"/>
      <c r="TBS14" s="254"/>
      <c r="TBT14" s="254"/>
      <c r="TBU14" s="254"/>
      <c r="TBV14" s="254"/>
      <c r="TBW14" s="254"/>
      <c r="TBX14" s="254"/>
      <c r="TBY14" s="254"/>
      <c r="TBZ14" s="254"/>
      <c r="TCA14" s="254"/>
      <c r="TCB14" s="254"/>
      <c r="TCC14" s="254"/>
      <c r="TCD14" s="254"/>
      <c r="TCE14" s="254"/>
      <c r="TCF14" s="254"/>
      <c r="TCG14" s="254"/>
      <c r="TCH14" s="254"/>
      <c r="TCI14" s="254"/>
      <c r="TCJ14" s="254"/>
      <c r="TCK14" s="254"/>
      <c r="TCL14" s="254"/>
      <c r="TCM14" s="254"/>
      <c r="TCN14" s="254"/>
      <c r="TCO14" s="254"/>
      <c r="TCP14" s="254"/>
      <c r="TCQ14" s="254"/>
      <c r="TCR14" s="254"/>
      <c r="TCS14" s="254"/>
      <c r="TCT14" s="254"/>
      <c r="TCU14" s="254"/>
      <c r="TCV14" s="254"/>
      <c r="TCW14" s="254"/>
      <c r="TCX14" s="254"/>
      <c r="TCY14" s="254"/>
      <c r="TCZ14" s="254"/>
      <c r="TDA14" s="254"/>
      <c r="TDB14" s="254"/>
      <c r="TDC14" s="254"/>
      <c r="TDD14" s="254"/>
      <c r="TDE14" s="254"/>
      <c r="TDF14" s="254"/>
      <c r="TDG14" s="254"/>
      <c r="TDH14" s="254"/>
      <c r="TDI14" s="254"/>
      <c r="TDJ14" s="254"/>
      <c r="TDK14" s="254"/>
      <c r="TDL14" s="254"/>
      <c r="TDM14" s="254"/>
      <c r="TDN14" s="254"/>
      <c r="TDO14" s="254"/>
      <c r="TDP14" s="254"/>
      <c r="TDQ14" s="254"/>
      <c r="TDR14" s="254"/>
      <c r="TDS14" s="254"/>
      <c r="TDT14" s="254"/>
      <c r="TDU14" s="254"/>
      <c r="TDV14" s="254"/>
      <c r="TDW14" s="254"/>
      <c r="TDX14" s="254"/>
      <c r="TDY14" s="254"/>
      <c r="TDZ14" s="254"/>
      <c r="TEA14" s="254"/>
      <c r="TEB14" s="254"/>
      <c r="TEC14" s="254"/>
      <c r="TED14" s="254"/>
      <c r="TEE14" s="254"/>
      <c r="TEF14" s="254"/>
      <c r="TEG14" s="254"/>
      <c r="TEH14" s="254"/>
      <c r="TEI14" s="254"/>
      <c r="TEJ14" s="254"/>
      <c r="TEK14" s="254"/>
      <c r="TEL14" s="254"/>
      <c r="TEM14" s="254"/>
      <c r="TEN14" s="254"/>
      <c r="TEO14" s="254"/>
      <c r="TEP14" s="254"/>
      <c r="TEQ14" s="254"/>
      <c r="TER14" s="254"/>
      <c r="TES14" s="254"/>
      <c r="TET14" s="254"/>
      <c r="TEU14" s="254"/>
      <c r="TEV14" s="254"/>
      <c r="TEW14" s="254"/>
      <c r="TEX14" s="254"/>
      <c r="TEY14" s="254"/>
      <c r="TEZ14" s="254"/>
      <c r="TFA14" s="254"/>
      <c r="TFB14" s="254"/>
      <c r="TFC14" s="254"/>
      <c r="TFD14" s="254"/>
      <c r="TFE14" s="254"/>
      <c r="TFF14" s="254"/>
      <c r="TFG14" s="254"/>
      <c r="TFH14" s="254"/>
      <c r="TFI14" s="254"/>
      <c r="TFJ14" s="254"/>
      <c r="TFK14" s="254"/>
      <c r="TFL14" s="254"/>
      <c r="TFM14" s="254"/>
      <c r="TFN14" s="254"/>
      <c r="TFO14" s="254"/>
      <c r="TFP14" s="254"/>
      <c r="TFQ14" s="254"/>
      <c r="TFR14" s="254"/>
      <c r="TFS14" s="254"/>
      <c r="TFT14" s="254"/>
      <c r="TFU14" s="254"/>
      <c r="TFV14" s="254"/>
      <c r="TFW14" s="254"/>
      <c r="TFX14" s="254"/>
      <c r="TFY14" s="254"/>
      <c r="TFZ14" s="254"/>
      <c r="TGA14" s="254"/>
      <c r="TGB14" s="254"/>
      <c r="TGC14" s="254"/>
      <c r="TGD14" s="254"/>
      <c r="TGE14" s="254"/>
      <c r="TGF14" s="254"/>
      <c r="TGG14" s="254"/>
      <c r="TGH14" s="254"/>
      <c r="TGI14" s="254"/>
      <c r="TGJ14" s="254"/>
      <c r="TGK14" s="254"/>
      <c r="TGL14" s="254"/>
      <c r="TGM14" s="254"/>
      <c r="TGN14" s="254"/>
      <c r="TGO14" s="254"/>
      <c r="TGP14" s="254"/>
      <c r="TGQ14" s="254"/>
      <c r="TGR14" s="254"/>
      <c r="TGS14" s="254"/>
      <c r="TGT14" s="254"/>
      <c r="TGU14" s="254"/>
      <c r="TGV14" s="254"/>
      <c r="TGW14" s="254"/>
      <c r="TGX14" s="254"/>
      <c r="TGY14" s="254"/>
      <c r="TGZ14" s="254"/>
      <c r="THA14" s="254"/>
      <c r="THB14" s="254"/>
      <c r="THC14" s="254"/>
      <c r="THD14" s="254"/>
      <c r="THE14" s="254"/>
      <c r="THF14" s="254"/>
      <c r="THG14" s="254"/>
      <c r="THH14" s="254"/>
      <c r="THI14" s="254"/>
      <c r="THJ14" s="254"/>
      <c r="THK14" s="254"/>
      <c r="THL14" s="254"/>
      <c r="THM14" s="254"/>
      <c r="THN14" s="254"/>
      <c r="THO14" s="254"/>
      <c r="THP14" s="254"/>
      <c r="THQ14" s="254"/>
      <c r="THR14" s="254"/>
      <c r="THS14" s="254"/>
      <c r="THT14" s="254"/>
      <c r="THU14" s="254"/>
      <c r="THV14" s="254"/>
      <c r="THW14" s="254"/>
      <c r="THX14" s="254"/>
      <c r="THY14" s="254"/>
      <c r="THZ14" s="254"/>
      <c r="TIA14" s="254"/>
      <c r="TIB14" s="254"/>
      <c r="TIC14" s="254"/>
      <c r="TID14" s="254"/>
      <c r="TIE14" s="254"/>
      <c r="TIF14" s="254"/>
      <c r="TIG14" s="254"/>
      <c r="TIH14" s="254"/>
      <c r="TII14" s="254"/>
      <c r="TIJ14" s="254"/>
      <c r="TIK14" s="254"/>
      <c r="TIL14" s="254"/>
      <c r="TIM14" s="254"/>
      <c r="TIN14" s="254"/>
      <c r="TIO14" s="254"/>
      <c r="TIP14" s="254"/>
      <c r="TIQ14" s="254"/>
      <c r="TIR14" s="254"/>
      <c r="TIS14" s="254"/>
      <c r="TIT14" s="254"/>
      <c r="TIU14" s="254"/>
      <c r="TIV14" s="254"/>
      <c r="TIW14" s="254"/>
      <c r="TIX14" s="254"/>
      <c r="TIY14" s="254"/>
      <c r="TIZ14" s="254"/>
      <c r="TJA14" s="254"/>
      <c r="TJB14" s="254"/>
      <c r="TJC14" s="254"/>
      <c r="TJD14" s="254"/>
      <c r="TJE14" s="254"/>
      <c r="TJF14" s="254"/>
      <c r="TJG14" s="254"/>
      <c r="TJH14" s="254"/>
      <c r="TJI14" s="254"/>
      <c r="TJJ14" s="254"/>
      <c r="TJK14" s="254"/>
      <c r="TJL14" s="254"/>
      <c r="TJM14" s="254"/>
      <c r="TJN14" s="254"/>
      <c r="TJO14" s="254"/>
      <c r="TJP14" s="254"/>
      <c r="TJQ14" s="254"/>
      <c r="TJR14" s="254"/>
      <c r="TJS14" s="254"/>
      <c r="TJT14" s="254"/>
      <c r="TJU14" s="254"/>
      <c r="TJV14" s="254"/>
      <c r="TJW14" s="254"/>
      <c r="TJX14" s="254"/>
      <c r="TJY14" s="254"/>
      <c r="TJZ14" s="254"/>
      <c r="TKA14" s="254"/>
      <c r="TKB14" s="254"/>
      <c r="TKC14" s="254"/>
      <c r="TKD14" s="254"/>
      <c r="TKE14" s="254"/>
      <c r="TKF14" s="254"/>
      <c r="TKG14" s="254"/>
      <c r="TKH14" s="254"/>
      <c r="TKI14" s="254"/>
      <c r="TKJ14" s="254"/>
      <c r="TKK14" s="254"/>
      <c r="TKL14" s="254"/>
      <c r="TKM14" s="254"/>
      <c r="TKN14" s="254"/>
      <c r="TKO14" s="254"/>
      <c r="TKP14" s="254"/>
      <c r="TKQ14" s="254"/>
      <c r="TKR14" s="254"/>
      <c r="TKS14" s="254"/>
      <c r="TKT14" s="254"/>
      <c r="TKU14" s="254"/>
      <c r="TKV14" s="254"/>
      <c r="TKW14" s="254"/>
      <c r="TKX14" s="254"/>
      <c r="TKY14" s="254"/>
      <c r="TKZ14" s="254"/>
      <c r="TLA14" s="254"/>
      <c r="TLB14" s="254"/>
      <c r="TLC14" s="254"/>
      <c r="TLD14" s="254"/>
      <c r="TLE14" s="254"/>
      <c r="TLF14" s="254"/>
      <c r="TLG14" s="254"/>
      <c r="TLH14" s="254"/>
      <c r="TLI14" s="254"/>
      <c r="TLJ14" s="254"/>
      <c r="TLK14" s="254"/>
      <c r="TLL14" s="254"/>
      <c r="TLM14" s="254"/>
      <c r="TLN14" s="254"/>
      <c r="TLO14" s="254"/>
      <c r="TLP14" s="254"/>
      <c r="TLQ14" s="254"/>
      <c r="TLR14" s="254"/>
      <c r="TLS14" s="254"/>
      <c r="TLT14" s="254"/>
      <c r="TLU14" s="254"/>
      <c r="TLV14" s="254"/>
      <c r="TLW14" s="254"/>
      <c r="TLX14" s="254"/>
      <c r="TLY14" s="254"/>
      <c r="TLZ14" s="254"/>
      <c r="TMA14" s="254"/>
      <c r="TMB14" s="254"/>
      <c r="TMC14" s="254"/>
      <c r="TMD14" s="254"/>
      <c r="TME14" s="254"/>
      <c r="TMF14" s="254"/>
      <c r="TMG14" s="254"/>
      <c r="TMH14" s="254"/>
      <c r="TMI14" s="254"/>
      <c r="TMJ14" s="254"/>
      <c r="TMK14" s="254"/>
      <c r="TML14" s="254"/>
      <c r="TMM14" s="254"/>
      <c r="TMN14" s="254"/>
      <c r="TMO14" s="254"/>
      <c r="TMP14" s="254"/>
      <c r="TMQ14" s="254"/>
      <c r="TMR14" s="254"/>
      <c r="TMS14" s="254"/>
      <c r="TMT14" s="254"/>
      <c r="TMU14" s="254"/>
      <c r="TMV14" s="254"/>
      <c r="TMW14" s="254"/>
      <c r="TMX14" s="254"/>
      <c r="TMY14" s="254"/>
      <c r="TMZ14" s="254"/>
      <c r="TNA14" s="254"/>
      <c r="TNB14" s="254"/>
      <c r="TNC14" s="254"/>
      <c r="TND14" s="254"/>
      <c r="TNE14" s="254"/>
      <c r="TNF14" s="254"/>
      <c r="TNG14" s="254"/>
      <c r="TNH14" s="254"/>
      <c r="TNI14" s="254"/>
      <c r="TNJ14" s="254"/>
      <c r="TNK14" s="254"/>
      <c r="TNL14" s="254"/>
      <c r="TNM14" s="254"/>
      <c r="TNN14" s="254"/>
      <c r="TNO14" s="254"/>
      <c r="TNP14" s="254"/>
      <c r="TNQ14" s="254"/>
      <c r="TNR14" s="254"/>
      <c r="TNS14" s="254"/>
      <c r="TNT14" s="254"/>
      <c r="TNU14" s="254"/>
      <c r="TNV14" s="254"/>
      <c r="TNW14" s="254"/>
      <c r="TNX14" s="254"/>
      <c r="TNY14" s="254"/>
      <c r="TNZ14" s="254"/>
      <c r="TOA14" s="254"/>
      <c r="TOB14" s="254"/>
      <c r="TOC14" s="254"/>
      <c r="TOD14" s="254"/>
      <c r="TOE14" s="254"/>
      <c r="TOF14" s="254"/>
      <c r="TOG14" s="254"/>
      <c r="TOH14" s="254"/>
      <c r="TOI14" s="254"/>
      <c r="TOJ14" s="254"/>
      <c r="TOK14" s="254"/>
      <c r="TOL14" s="254"/>
      <c r="TOM14" s="254"/>
      <c r="TON14" s="254"/>
      <c r="TOO14" s="254"/>
      <c r="TOP14" s="254"/>
      <c r="TOQ14" s="254"/>
      <c r="TOR14" s="254"/>
      <c r="TOS14" s="254"/>
      <c r="TOT14" s="254"/>
      <c r="TOU14" s="254"/>
      <c r="TOV14" s="254"/>
      <c r="TOW14" s="254"/>
      <c r="TOX14" s="254"/>
      <c r="TOY14" s="254"/>
      <c r="TOZ14" s="254"/>
      <c r="TPA14" s="254"/>
      <c r="TPB14" s="254"/>
      <c r="TPC14" s="254"/>
      <c r="TPD14" s="254"/>
      <c r="TPE14" s="254"/>
      <c r="TPF14" s="254"/>
      <c r="TPG14" s="254"/>
      <c r="TPH14" s="254"/>
      <c r="TPI14" s="254"/>
      <c r="TPJ14" s="254"/>
      <c r="TPK14" s="254"/>
      <c r="TPL14" s="254"/>
      <c r="TPM14" s="254"/>
      <c r="TPN14" s="254"/>
      <c r="TPO14" s="254"/>
      <c r="TPP14" s="254"/>
      <c r="TPQ14" s="254"/>
      <c r="TPR14" s="254"/>
      <c r="TPS14" s="254"/>
      <c r="TPT14" s="254"/>
      <c r="TPU14" s="254"/>
      <c r="TPV14" s="254"/>
      <c r="TPW14" s="254"/>
      <c r="TPX14" s="254"/>
      <c r="TPY14" s="254"/>
      <c r="TPZ14" s="254"/>
      <c r="TQA14" s="254"/>
      <c r="TQB14" s="254"/>
      <c r="TQC14" s="254"/>
      <c r="TQD14" s="254"/>
      <c r="TQE14" s="254"/>
      <c r="TQF14" s="254"/>
      <c r="TQG14" s="254"/>
      <c r="TQH14" s="254"/>
      <c r="TQI14" s="254"/>
      <c r="TQJ14" s="254"/>
      <c r="TQK14" s="254"/>
      <c r="TQL14" s="254"/>
      <c r="TQM14" s="254"/>
      <c r="TQN14" s="254"/>
      <c r="TQO14" s="254"/>
      <c r="TQP14" s="254"/>
      <c r="TQQ14" s="254"/>
      <c r="TQR14" s="254"/>
      <c r="TQS14" s="254"/>
      <c r="TQT14" s="254"/>
      <c r="TQU14" s="254"/>
      <c r="TQV14" s="254"/>
      <c r="TQW14" s="254"/>
      <c r="TQX14" s="254"/>
      <c r="TQY14" s="254"/>
      <c r="TQZ14" s="254"/>
      <c r="TRA14" s="254"/>
      <c r="TRB14" s="254"/>
      <c r="TRC14" s="254"/>
      <c r="TRD14" s="254"/>
      <c r="TRE14" s="254"/>
      <c r="TRF14" s="254"/>
      <c r="TRG14" s="254"/>
      <c r="TRH14" s="254"/>
      <c r="TRI14" s="254"/>
      <c r="TRJ14" s="254"/>
      <c r="TRK14" s="254"/>
      <c r="TRL14" s="254"/>
      <c r="TRM14" s="254"/>
      <c r="TRN14" s="254"/>
      <c r="TRO14" s="254"/>
      <c r="TRP14" s="254"/>
      <c r="TRQ14" s="254"/>
      <c r="TRR14" s="254"/>
      <c r="TRS14" s="254"/>
      <c r="TRT14" s="254"/>
      <c r="TRU14" s="254"/>
      <c r="TRV14" s="254"/>
      <c r="TRW14" s="254"/>
      <c r="TRX14" s="254"/>
      <c r="TRY14" s="254"/>
      <c r="TRZ14" s="254"/>
      <c r="TSA14" s="254"/>
      <c r="TSB14" s="254"/>
      <c r="TSC14" s="254"/>
      <c r="TSD14" s="254"/>
      <c r="TSE14" s="254"/>
      <c r="TSF14" s="254"/>
      <c r="TSG14" s="254"/>
      <c r="TSH14" s="254"/>
      <c r="TSI14" s="254"/>
      <c r="TSJ14" s="254"/>
      <c r="TSK14" s="254"/>
      <c r="TSL14" s="254"/>
      <c r="TSM14" s="254"/>
      <c r="TSN14" s="254"/>
      <c r="TSO14" s="254"/>
      <c r="TSP14" s="254"/>
      <c r="TSQ14" s="254"/>
      <c r="TSR14" s="254"/>
      <c r="TSS14" s="254"/>
      <c r="TST14" s="254"/>
      <c r="TSU14" s="254"/>
      <c r="TSV14" s="254"/>
      <c r="TSW14" s="254"/>
      <c r="TSX14" s="254"/>
      <c r="TSY14" s="254"/>
      <c r="TSZ14" s="254"/>
      <c r="TTA14" s="254"/>
      <c r="TTB14" s="254"/>
      <c r="TTC14" s="254"/>
      <c r="TTD14" s="254"/>
      <c r="TTE14" s="254"/>
      <c r="TTF14" s="254"/>
      <c r="TTG14" s="254"/>
      <c r="TTH14" s="254"/>
      <c r="TTI14" s="254"/>
      <c r="TTJ14" s="254"/>
      <c r="TTK14" s="254"/>
      <c r="TTL14" s="254"/>
      <c r="TTM14" s="254"/>
      <c r="TTN14" s="254"/>
      <c r="TTO14" s="254"/>
      <c r="TTP14" s="254"/>
      <c r="TTQ14" s="254"/>
      <c r="TTR14" s="254"/>
      <c r="TTS14" s="254"/>
      <c r="TTT14" s="254"/>
      <c r="TTU14" s="254"/>
      <c r="TTV14" s="254"/>
      <c r="TTW14" s="254"/>
      <c r="TTX14" s="254"/>
      <c r="TTY14" s="254"/>
      <c r="TTZ14" s="254"/>
      <c r="TUA14" s="254"/>
      <c r="TUB14" s="254"/>
      <c r="TUC14" s="254"/>
      <c r="TUD14" s="254"/>
      <c r="TUE14" s="254"/>
      <c r="TUF14" s="254"/>
      <c r="TUG14" s="254"/>
      <c r="TUH14" s="254"/>
      <c r="TUI14" s="254"/>
      <c r="TUJ14" s="254"/>
      <c r="TUK14" s="254"/>
      <c r="TUL14" s="254"/>
      <c r="TUM14" s="254"/>
      <c r="TUN14" s="254"/>
      <c r="TUO14" s="254"/>
      <c r="TUP14" s="254"/>
      <c r="TUQ14" s="254"/>
      <c r="TUR14" s="254"/>
      <c r="TUS14" s="254"/>
      <c r="TUT14" s="254"/>
      <c r="TUU14" s="254"/>
      <c r="TUV14" s="254"/>
      <c r="TUW14" s="254"/>
      <c r="TUX14" s="254"/>
      <c r="TUY14" s="254"/>
      <c r="TUZ14" s="254"/>
      <c r="TVA14" s="254"/>
      <c r="TVB14" s="254"/>
      <c r="TVC14" s="254"/>
      <c r="TVD14" s="254"/>
      <c r="TVE14" s="254"/>
      <c r="TVF14" s="254"/>
      <c r="TVG14" s="254"/>
      <c r="TVH14" s="254"/>
      <c r="TVI14" s="254"/>
      <c r="TVJ14" s="254"/>
      <c r="TVK14" s="254"/>
      <c r="TVL14" s="254"/>
      <c r="TVM14" s="254"/>
      <c r="TVN14" s="254"/>
      <c r="TVO14" s="254"/>
      <c r="TVP14" s="254"/>
      <c r="TVQ14" s="254"/>
      <c r="TVR14" s="254"/>
      <c r="TVS14" s="254"/>
      <c r="TVT14" s="254"/>
      <c r="TVU14" s="254"/>
      <c r="TVV14" s="254"/>
      <c r="TVW14" s="254"/>
      <c r="TVX14" s="254"/>
      <c r="TVY14" s="254"/>
      <c r="TVZ14" s="254"/>
      <c r="TWA14" s="254"/>
      <c r="TWB14" s="254"/>
      <c r="TWC14" s="254"/>
      <c r="TWD14" s="254"/>
      <c r="TWE14" s="254"/>
      <c r="TWF14" s="254"/>
      <c r="TWG14" s="254"/>
      <c r="TWH14" s="254"/>
      <c r="TWI14" s="254"/>
      <c r="TWJ14" s="254"/>
      <c r="TWK14" s="254"/>
      <c r="TWL14" s="254"/>
      <c r="TWM14" s="254"/>
      <c r="TWN14" s="254"/>
      <c r="TWO14" s="254"/>
      <c r="TWP14" s="254"/>
      <c r="TWQ14" s="254"/>
      <c r="TWR14" s="254"/>
      <c r="TWS14" s="254"/>
      <c r="TWT14" s="254"/>
      <c r="TWU14" s="254"/>
      <c r="TWV14" s="254"/>
      <c r="TWW14" s="254"/>
      <c r="TWX14" s="254"/>
      <c r="TWY14" s="254"/>
      <c r="TWZ14" s="254"/>
      <c r="TXA14" s="254"/>
      <c r="TXB14" s="254"/>
      <c r="TXC14" s="254"/>
      <c r="TXD14" s="254"/>
      <c r="TXE14" s="254"/>
      <c r="TXF14" s="254"/>
      <c r="TXG14" s="254"/>
      <c r="TXH14" s="254"/>
      <c r="TXI14" s="254"/>
      <c r="TXJ14" s="254"/>
      <c r="TXK14" s="254"/>
      <c r="TXL14" s="254"/>
      <c r="TXM14" s="254"/>
      <c r="TXN14" s="254"/>
      <c r="TXO14" s="254"/>
      <c r="TXP14" s="254"/>
      <c r="TXQ14" s="254"/>
      <c r="TXR14" s="254"/>
      <c r="TXS14" s="254"/>
      <c r="TXT14" s="254"/>
      <c r="TXU14" s="254"/>
      <c r="TXV14" s="254"/>
      <c r="TXW14" s="254"/>
      <c r="TXX14" s="254"/>
      <c r="TXY14" s="254"/>
      <c r="TXZ14" s="254"/>
      <c r="TYA14" s="254"/>
      <c r="TYB14" s="254"/>
      <c r="TYC14" s="254"/>
      <c r="TYD14" s="254"/>
      <c r="TYE14" s="254"/>
      <c r="TYF14" s="254"/>
      <c r="TYG14" s="254"/>
      <c r="TYH14" s="254"/>
      <c r="TYI14" s="254"/>
      <c r="TYJ14" s="254"/>
      <c r="TYK14" s="254"/>
      <c r="TYL14" s="254"/>
      <c r="TYM14" s="254"/>
      <c r="TYN14" s="254"/>
      <c r="TYO14" s="254"/>
      <c r="TYP14" s="254"/>
      <c r="TYQ14" s="254"/>
      <c r="TYR14" s="254"/>
      <c r="TYS14" s="254"/>
      <c r="TYT14" s="254"/>
      <c r="TYU14" s="254"/>
      <c r="TYV14" s="254"/>
      <c r="TYW14" s="254"/>
      <c r="TYX14" s="254"/>
      <c r="TYY14" s="254"/>
      <c r="TYZ14" s="254"/>
      <c r="TZA14" s="254"/>
      <c r="TZB14" s="254"/>
      <c r="TZC14" s="254"/>
      <c r="TZD14" s="254"/>
      <c r="TZE14" s="254"/>
      <c r="TZF14" s="254"/>
      <c r="TZG14" s="254"/>
      <c r="TZH14" s="254"/>
      <c r="TZI14" s="254"/>
      <c r="TZJ14" s="254"/>
      <c r="TZK14" s="254"/>
      <c r="TZL14" s="254"/>
      <c r="TZM14" s="254"/>
      <c r="TZN14" s="254"/>
      <c r="TZO14" s="254"/>
      <c r="TZP14" s="254"/>
      <c r="TZQ14" s="254"/>
      <c r="TZR14" s="254"/>
      <c r="TZS14" s="254"/>
      <c r="TZT14" s="254"/>
      <c r="TZU14" s="254"/>
      <c r="TZV14" s="254"/>
      <c r="TZW14" s="254"/>
      <c r="TZX14" s="254"/>
      <c r="TZY14" s="254"/>
      <c r="TZZ14" s="254"/>
      <c r="UAA14" s="254"/>
      <c r="UAB14" s="254"/>
      <c r="UAC14" s="254"/>
      <c r="UAD14" s="254"/>
      <c r="UAE14" s="254"/>
      <c r="UAF14" s="254"/>
      <c r="UAG14" s="254"/>
      <c r="UAH14" s="254"/>
      <c r="UAI14" s="254"/>
      <c r="UAJ14" s="254"/>
      <c r="UAK14" s="254"/>
      <c r="UAL14" s="254"/>
      <c r="UAM14" s="254"/>
      <c r="UAN14" s="254"/>
      <c r="UAO14" s="254"/>
      <c r="UAP14" s="254"/>
      <c r="UAQ14" s="254"/>
      <c r="UAR14" s="254"/>
      <c r="UAS14" s="254"/>
      <c r="UAT14" s="254"/>
      <c r="UAU14" s="254"/>
      <c r="UAV14" s="254"/>
      <c r="UAW14" s="254"/>
      <c r="UAX14" s="254"/>
      <c r="UAY14" s="254"/>
      <c r="UAZ14" s="254"/>
      <c r="UBA14" s="254"/>
      <c r="UBB14" s="254"/>
      <c r="UBC14" s="254"/>
      <c r="UBD14" s="254"/>
      <c r="UBE14" s="254"/>
      <c r="UBF14" s="254"/>
      <c r="UBG14" s="254"/>
      <c r="UBH14" s="254"/>
      <c r="UBI14" s="254"/>
      <c r="UBJ14" s="254"/>
      <c r="UBK14" s="254"/>
      <c r="UBL14" s="254"/>
      <c r="UBM14" s="254"/>
      <c r="UBN14" s="254"/>
      <c r="UBO14" s="254"/>
      <c r="UBP14" s="254"/>
      <c r="UBQ14" s="254"/>
      <c r="UBR14" s="254"/>
      <c r="UBS14" s="254"/>
      <c r="UBT14" s="254"/>
      <c r="UBU14" s="254"/>
      <c r="UBV14" s="254"/>
      <c r="UBW14" s="254"/>
      <c r="UBX14" s="254"/>
      <c r="UBY14" s="254"/>
      <c r="UBZ14" s="254"/>
      <c r="UCA14" s="254"/>
      <c r="UCB14" s="254"/>
      <c r="UCC14" s="254"/>
      <c r="UCD14" s="254"/>
      <c r="UCE14" s="254"/>
      <c r="UCF14" s="254"/>
      <c r="UCG14" s="254"/>
      <c r="UCH14" s="254"/>
      <c r="UCI14" s="254"/>
      <c r="UCJ14" s="254"/>
      <c r="UCK14" s="254"/>
      <c r="UCL14" s="254"/>
      <c r="UCM14" s="254"/>
      <c r="UCN14" s="254"/>
      <c r="UCO14" s="254"/>
      <c r="UCP14" s="254"/>
      <c r="UCQ14" s="254"/>
      <c r="UCR14" s="254"/>
      <c r="UCS14" s="254"/>
      <c r="UCT14" s="254"/>
      <c r="UCU14" s="254"/>
      <c r="UCV14" s="254"/>
      <c r="UCW14" s="254"/>
      <c r="UCX14" s="254"/>
      <c r="UCY14" s="254"/>
      <c r="UCZ14" s="254"/>
      <c r="UDA14" s="254"/>
      <c r="UDB14" s="254"/>
      <c r="UDC14" s="254"/>
      <c r="UDD14" s="254"/>
      <c r="UDE14" s="254"/>
      <c r="UDF14" s="254"/>
      <c r="UDG14" s="254"/>
      <c r="UDH14" s="254"/>
      <c r="UDI14" s="254"/>
      <c r="UDJ14" s="254"/>
      <c r="UDK14" s="254"/>
      <c r="UDL14" s="254"/>
      <c r="UDM14" s="254"/>
      <c r="UDN14" s="254"/>
      <c r="UDO14" s="254"/>
      <c r="UDP14" s="254"/>
      <c r="UDQ14" s="254"/>
      <c r="UDR14" s="254"/>
      <c r="UDS14" s="254"/>
      <c r="UDT14" s="254"/>
      <c r="UDU14" s="254"/>
      <c r="UDV14" s="254"/>
      <c r="UDW14" s="254"/>
      <c r="UDX14" s="254"/>
      <c r="UDY14" s="254"/>
      <c r="UDZ14" s="254"/>
      <c r="UEA14" s="254"/>
      <c r="UEB14" s="254"/>
      <c r="UEC14" s="254"/>
      <c r="UED14" s="254"/>
      <c r="UEE14" s="254"/>
      <c r="UEF14" s="254"/>
      <c r="UEG14" s="254"/>
      <c r="UEH14" s="254"/>
      <c r="UEI14" s="254"/>
      <c r="UEJ14" s="254"/>
      <c r="UEK14" s="254"/>
      <c r="UEL14" s="254"/>
      <c r="UEM14" s="254"/>
      <c r="UEN14" s="254"/>
      <c r="UEO14" s="254"/>
      <c r="UEP14" s="254"/>
      <c r="UEQ14" s="254"/>
      <c r="UER14" s="254"/>
      <c r="UES14" s="254"/>
      <c r="UET14" s="254"/>
      <c r="UEU14" s="254"/>
      <c r="UEV14" s="254"/>
      <c r="UEW14" s="254"/>
      <c r="UEX14" s="254"/>
      <c r="UEY14" s="254"/>
      <c r="UEZ14" s="254"/>
      <c r="UFA14" s="254"/>
      <c r="UFB14" s="254"/>
      <c r="UFC14" s="254"/>
      <c r="UFD14" s="254"/>
      <c r="UFE14" s="254"/>
      <c r="UFF14" s="254"/>
      <c r="UFG14" s="254"/>
      <c r="UFH14" s="254"/>
      <c r="UFI14" s="254"/>
      <c r="UFJ14" s="254"/>
      <c r="UFK14" s="254"/>
      <c r="UFL14" s="254"/>
      <c r="UFM14" s="254"/>
      <c r="UFN14" s="254"/>
      <c r="UFO14" s="254"/>
      <c r="UFP14" s="254"/>
      <c r="UFQ14" s="254"/>
      <c r="UFR14" s="254"/>
      <c r="UFS14" s="254"/>
      <c r="UFT14" s="254"/>
      <c r="UFU14" s="254"/>
      <c r="UFV14" s="254"/>
      <c r="UFW14" s="254"/>
      <c r="UFX14" s="254"/>
      <c r="UFY14" s="254"/>
      <c r="UFZ14" s="254"/>
      <c r="UGA14" s="254"/>
      <c r="UGB14" s="254"/>
      <c r="UGC14" s="254"/>
      <c r="UGD14" s="254"/>
      <c r="UGE14" s="254"/>
      <c r="UGF14" s="254"/>
      <c r="UGG14" s="254"/>
      <c r="UGH14" s="254"/>
      <c r="UGI14" s="254"/>
      <c r="UGJ14" s="254"/>
      <c r="UGK14" s="254"/>
      <c r="UGL14" s="254"/>
      <c r="UGM14" s="254"/>
      <c r="UGN14" s="254"/>
      <c r="UGO14" s="254"/>
      <c r="UGP14" s="254"/>
      <c r="UGQ14" s="254"/>
      <c r="UGR14" s="254"/>
      <c r="UGS14" s="254"/>
      <c r="UGT14" s="254"/>
      <c r="UGU14" s="254"/>
      <c r="UGV14" s="254"/>
      <c r="UGW14" s="254"/>
      <c r="UGX14" s="254"/>
      <c r="UGY14" s="254"/>
      <c r="UGZ14" s="254"/>
      <c r="UHA14" s="254"/>
      <c r="UHB14" s="254"/>
      <c r="UHC14" s="254"/>
      <c r="UHD14" s="254"/>
      <c r="UHE14" s="254"/>
      <c r="UHF14" s="254"/>
      <c r="UHG14" s="254"/>
      <c r="UHH14" s="254"/>
      <c r="UHI14" s="254"/>
      <c r="UHJ14" s="254"/>
      <c r="UHK14" s="254"/>
      <c r="UHL14" s="254"/>
      <c r="UHM14" s="254"/>
      <c r="UHN14" s="254"/>
      <c r="UHO14" s="254"/>
      <c r="UHP14" s="254"/>
      <c r="UHQ14" s="254"/>
      <c r="UHR14" s="254"/>
      <c r="UHS14" s="254"/>
      <c r="UHT14" s="254"/>
      <c r="UHU14" s="254"/>
      <c r="UHV14" s="254"/>
      <c r="UHW14" s="254"/>
      <c r="UHX14" s="254"/>
      <c r="UHY14" s="254"/>
      <c r="UHZ14" s="254"/>
      <c r="UIA14" s="254"/>
      <c r="UIB14" s="254"/>
      <c r="UIC14" s="254"/>
      <c r="UID14" s="254"/>
      <c r="UIE14" s="254"/>
      <c r="UIF14" s="254"/>
      <c r="UIG14" s="254"/>
      <c r="UIH14" s="254"/>
      <c r="UII14" s="254"/>
      <c r="UIJ14" s="254"/>
      <c r="UIK14" s="254"/>
      <c r="UIL14" s="254"/>
      <c r="UIM14" s="254"/>
      <c r="UIN14" s="254"/>
      <c r="UIO14" s="254"/>
      <c r="UIP14" s="254"/>
      <c r="UIQ14" s="254"/>
      <c r="UIR14" s="254"/>
      <c r="UIS14" s="254"/>
      <c r="UIT14" s="254"/>
      <c r="UIU14" s="254"/>
      <c r="UIV14" s="254"/>
      <c r="UIW14" s="254"/>
      <c r="UIX14" s="254"/>
      <c r="UIY14" s="254"/>
      <c r="UIZ14" s="254"/>
      <c r="UJA14" s="254"/>
      <c r="UJB14" s="254"/>
      <c r="UJC14" s="254"/>
      <c r="UJD14" s="254"/>
      <c r="UJE14" s="254"/>
      <c r="UJF14" s="254"/>
      <c r="UJG14" s="254"/>
      <c r="UJH14" s="254"/>
      <c r="UJI14" s="254"/>
      <c r="UJJ14" s="254"/>
      <c r="UJK14" s="254"/>
      <c r="UJL14" s="254"/>
      <c r="UJM14" s="254"/>
      <c r="UJN14" s="254"/>
      <c r="UJO14" s="254"/>
      <c r="UJP14" s="254"/>
      <c r="UJQ14" s="254"/>
      <c r="UJR14" s="254"/>
      <c r="UJS14" s="254"/>
      <c r="UJT14" s="254"/>
      <c r="UJU14" s="254"/>
      <c r="UJV14" s="254"/>
      <c r="UJW14" s="254"/>
      <c r="UJX14" s="254"/>
      <c r="UJY14" s="254"/>
      <c r="UJZ14" s="254"/>
      <c r="UKA14" s="254"/>
      <c r="UKB14" s="254"/>
      <c r="UKC14" s="254"/>
      <c r="UKD14" s="254"/>
      <c r="UKE14" s="254"/>
      <c r="UKF14" s="254"/>
      <c r="UKG14" s="254"/>
      <c r="UKH14" s="254"/>
      <c r="UKI14" s="254"/>
      <c r="UKJ14" s="254"/>
      <c r="UKK14" s="254"/>
      <c r="UKL14" s="254"/>
      <c r="UKM14" s="254"/>
      <c r="UKN14" s="254"/>
      <c r="UKO14" s="254"/>
      <c r="UKP14" s="254"/>
      <c r="UKQ14" s="254"/>
      <c r="UKR14" s="254"/>
      <c r="UKS14" s="254"/>
      <c r="UKT14" s="254"/>
      <c r="UKU14" s="254"/>
      <c r="UKV14" s="254"/>
      <c r="UKW14" s="254"/>
      <c r="UKX14" s="254"/>
      <c r="UKY14" s="254"/>
      <c r="UKZ14" s="254"/>
      <c r="ULA14" s="254"/>
      <c r="ULB14" s="254"/>
      <c r="ULC14" s="254"/>
      <c r="ULD14" s="254"/>
      <c r="ULE14" s="254"/>
      <c r="ULF14" s="254"/>
      <c r="ULG14" s="254"/>
      <c r="ULH14" s="254"/>
      <c r="ULI14" s="254"/>
      <c r="ULJ14" s="254"/>
      <c r="ULK14" s="254"/>
      <c r="ULL14" s="254"/>
      <c r="ULM14" s="254"/>
      <c r="ULN14" s="254"/>
      <c r="ULO14" s="254"/>
      <c r="ULP14" s="254"/>
      <c r="ULQ14" s="254"/>
      <c r="ULR14" s="254"/>
      <c r="ULS14" s="254"/>
      <c r="ULT14" s="254"/>
      <c r="ULU14" s="254"/>
      <c r="ULV14" s="254"/>
      <c r="ULW14" s="254"/>
      <c r="ULX14" s="254"/>
      <c r="ULY14" s="254"/>
      <c r="ULZ14" s="254"/>
      <c r="UMA14" s="254"/>
      <c r="UMB14" s="254"/>
      <c r="UMC14" s="254"/>
      <c r="UMD14" s="254"/>
      <c r="UME14" s="254"/>
      <c r="UMF14" s="254"/>
      <c r="UMG14" s="254"/>
      <c r="UMH14" s="254"/>
      <c r="UMI14" s="254"/>
      <c r="UMJ14" s="254"/>
      <c r="UMK14" s="254"/>
      <c r="UML14" s="254"/>
      <c r="UMM14" s="254"/>
      <c r="UMN14" s="254"/>
      <c r="UMO14" s="254"/>
      <c r="UMP14" s="254"/>
      <c r="UMQ14" s="254"/>
      <c r="UMR14" s="254"/>
      <c r="UMS14" s="254"/>
      <c r="UMT14" s="254"/>
      <c r="UMU14" s="254"/>
      <c r="UMV14" s="254"/>
      <c r="UMW14" s="254"/>
      <c r="UMX14" s="254"/>
      <c r="UMY14" s="254"/>
      <c r="UMZ14" s="254"/>
      <c r="UNA14" s="254"/>
      <c r="UNB14" s="254"/>
      <c r="UNC14" s="254"/>
      <c r="UND14" s="254"/>
      <c r="UNE14" s="254"/>
      <c r="UNF14" s="254"/>
      <c r="UNG14" s="254"/>
      <c r="UNH14" s="254"/>
      <c r="UNI14" s="254"/>
      <c r="UNJ14" s="254"/>
      <c r="UNK14" s="254"/>
      <c r="UNL14" s="254"/>
      <c r="UNM14" s="254"/>
      <c r="UNN14" s="254"/>
      <c r="UNO14" s="254"/>
      <c r="UNP14" s="254"/>
      <c r="UNQ14" s="254"/>
      <c r="UNR14" s="254"/>
      <c r="UNS14" s="254"/>
      <c r="UNT14" s="254"/>
      <c r="UNU14" s="254"/>
      <c r="UNV14" s="254"/>
      <c r="UNW14" s="254"/>
      <c r="UNX14" s="254"/>
      <c r="UNY14" s="254"/>
      <c r="UNZ14" s="254"/>
      <c r="UOA14" s="254"/>
      <c r="UOB14" s="254"/>
      <c r="UOC14" s="254"/>
      <c r="UOD14" s="254"/>
      <c r="UOE14" s="254"/>
      <c r="UOF14" s="254"/>
      <c r="UOG14" s="254"/>
      <c r="UOH14" s="254"/>
      <c r="UOI14" s="254"/>
      <c r="UOJ14" s="254"/>
      <c r="UOK14" s="254"/>
      <c r="UOL14" s="254"/>
      <c r="UOM14" s="254"/>
      <c r="UON14" s="254"/>
      <c r="UOO14" s="254"/>
      <c r="UOP14" s="254"/>
      <c r="UOQ14" s="254"/>
      <c r="UOR14" s="254"/>
      <c r="UOS14" s="254"/>
      <c r="UOT14" s="254"/>
      <c r="UOU14" s="254"/>
      <c r="UOV14" s="254"/>
      <c r="UOW14" s="254"/>
      <c r="UOX14" s="254"/>
      <c r="UOY14" s="254"/>
      <c r="UOZ14" s="254"/>
      <c r="UPA14" s="254"/>
      <c r="UPB14" s="254"/>
      <c r="UPC14" s="254"/>
      <c r="UPD14" s="254"/>
      <c r="UPE14" s="254"/>
      <c r="UPF14" s="254"/>
      <c r="UPG14" s="254"/>
      <c r="UPH14" s="254"/>
      <c r="UPI14" s="254"/>
      <c r="UPJ14" s="254"/>
      <c r="UPK14" s="254"/>
      <c r="UPL14" s="254"/>
      <c r="UPM14" s="254"/>
      <c r="UPN14" s="254"/>
      <c r="UPO14" s="254"/>
      <c r="UPP14" s="254"/>
      <c r="UPQ14" s="254"/>
      <c r="UPR14" s="254"/>
      <c r="UPS14" s="254"/>
      <c r="UPT14" s="254"/>
      <c r="UPU14" s="254"/>
      <c r="UPV14" s="254"/>
      <c r="UPW14" s="254"/>
      <c r="UPX14" s="254"/>
      <c r="UPY14" s="254"/>
      <c r="UPZ14" s="254"/>
      <c r="UQA14" s="254"/>
      <c r="UQB14" s="254"/>
      <c r="UQC14" s="254"/>
      <c r="UQD14" s="254"/>
      <c r="UQE14" s="254"/>
      <c r="UQF14" s="254"/>
      <c r="UQG14" s="254"/>
      <c r="UQH14" s="254"/>
      <c r="UQI14" s="254"/>
      <c r="UQJ14" s="254"/>
      <c r="UQK14" s="254"/>
      <c r="UQL14" s="254"/>
      <c r="UQM14" s="254"/>
      <c r="UQN14" s="254"/>
      <c r="UQO14" s="254"/>
      <c r="UQP14" s="254"/>
      <c r="UQQ14" s="254"/>
      <c r="UQR14" s="254"/>
      <c r="UQS14" s="254"/>
      <c r="UQT14" s="254"/>
      <c r="UQU14" s="254"/>
      <c r="UQV14" s="254"/>
      <c r="UQW14" s="254"/>
      <c r="UQX14" s="254"/>
      <c r="UQY14" s="254"/>
      <c r="UQZ14" s="254"/>
      <c r="URA14" s="254"/>
      <c r="URB14" s="254"/>
      <c r="URC14" s="254"/>
      <c r="URD14" s="254"/>
      <c r="URE14" s="254"/>
      <c r="URF14" s="254"/>
      <c r="URG14" s="254"/>
      <c r="URH14" s="254"/>
      <c r="URI14" s="254"/>
      <c r="URJ14" s="254"/>
      <c r="URK14" s="254"/>
      <c r="URL14" s="254"/>
      <c r="URM14" s="254"/>
      <c r="URN14" s="254"/>
      <c r="URO14" s="254"/>
      <c r="URP14" s="254"/>
      <c r="URQ14" s="254"/>
      <c r="URR14" s="254"/>
      <c r="URS14" s="254"/>
      <c r="URT14" s="254"/>
      <c r="URU14" s="254"/>
      <c r="URV14" s="254"/>
      <c r="URW14" s="254"/>
      <c r="URX14" s="254"/>
      <c r="URY14" s="254"/>
      <c r="URZ14" s="254"/>
      <c r="USA14" s="254"/>
      <c r="USB14" s="254"/>
      <c r="USC14" s="254"/>
      <c r="USD14" s="254"/>
      <c r="USE14" s="254"/>
      <c r="USF14" s="254"/>
      <c r="USG14" s="254"/>
      <c r="USH14" s="254"/>
      <c r="USI14" s="254"/>
      <c r="USJ14" s="254"/>
      <c r="USK14" s="254"/>
      <c r="USL14" s="254"/>
      <c r="USM14" s="254"/>
      <c r="USN14" s="254"/>
      <c r="USO14" s="254"/>
      <c r="USP14" s="254"/>
      <c r="USQ14" s="254"/>
      <c r="USR14" s="254"/>
      <c r="USS14" s="254"/>
      <c r="UST14" s="254"/>
      <c r="USU14" s="254"/>
      <c r="USV14" s="254"/>
      <c r="USW14" s="254"/>
      <c r="USX14" s="254"/>
      <c r="USY14" s="254"/>
      <c r="USZ14" s="254"/>
      <c r="UTA14" s="254"/>
      <c r="UTB14" s="254"/>
      <c r="UTC14" s="254"/>
      <c r="UTD14" s="254"/>
      <c r="UTE14" s="254"/>
      <c r="UTF14" s="254"/>
      <c r="UTG14" s="254"/>
      <c r="UTH14" s="254"/>
      <c r="UTI14" s="254"/>
      <c r="UTJ14" s="254"/>
      <c r="UTK14" s="254"/>
      <c r="UTL14" s="254"/>
      <c r="UTM14" s="254"/>
      <c r="UTN14" s="254"/>
      <c r="UTO14" s="254"/>
      <c r="UTP14" s="254"/>
      <c r="UTQ14" s="254"/>
      <c r="UTR14" s="254"/>
      <c r="UTS14" s="254"/>
      <c r="UTT14" s="254"/>
      <c r="UTU14" s="254"/>
      <c r="UTV14" s="254"/>
      <c r="UTW14" s="254"/>
      <c r="UTX14" s="254"/>
      <c r="UTY14" s="254"/>
      <c r="UTZ14" s="254"/>
      <c r="UUA14" s="254"/>
      <c r="UUB14" s="254"/>
      <c r="UUC14" s="254"/>
      <c r="UUD14" s="254"/>
      <c r="UUE14" s="254"/>
      <c r="UUF14" s="254"/>
      <c r="UUG14" s="254"/>
      <c r="UUH14" s="254"/>
      <c r="UUI14" s="254"/>
      <c r="UUJ14" s="254"/>
      <c r="UUK14" s="254"/>
      <c r="UUL14" s="254"/>
      <c r="UUM14" s="254"/>
      <c r="UUN14" s="254"/>
      <c r="UUO14" s="254"/>
      <c r="UUP14" s="254"/>
      <c r="UUQ14" s="254"/>
      <c r="UUR14" s="254"/>
      <c r="UUS14" s="254"/>
      <c r="UUT14" s="254"/>
      <c r="UUU14" s="254"/>
      <c r="UUV14" s="254"/>
      <c r="UUW14" s="254"/>
      <c r="UUX14" s="254"/>
      <c r="UUY14" s="254"/>
      <c r="UUZ14" s="254"/>
      <c r="UVA14" s="254"/>
      <c r="UVB14" s="254"/>
      <c r="UVC14" s="254"/>
      <c r="UVD14" s="254"/>
      <c r="UVE14" s="254"/>
      <c r="UVF14" s="254"/>
      <c r="UVG14" s="254"/>
      <c r="UVH14" s="254"/>
      <c r="UVI14" s="254"/>
      <c r="UVJ14" s="254"/>
      <c r="UVK14" s="254"/>
      <c r="UVL14" s="254"/>
      <c r="UVM14" s="254"/>
      <c r="UVN14" s="254"/>
      <c r="UVO14" s="254"/>
      <c r="UVP14" s="254"/>
      <c r="UVQ14" s="254"/>
      <c r="UVR14" s="254"/>
      <c r="UVS14" s="254"/>
      <c r="UVT14" s="254"/>
      <c r="UVU14" s="254"/>
      <c r="UVV14" s="254"/>
      <c r="UVW14" s="254"/>
      <c r="UVX14" s="254"/>
      <c r="UVY14" s="254"/>
      <c r="UVZ14" s="254"/>
      <c r="UWA14" s="254"/>
      <c r="UWB14" s="254"/>
      <c r="UWC14" s="254"/>
      <c r="UWD14" s="254"/>
      <c r="UWE14" s="254"/>
      <c r="UWF14" s="254"/>
      <c r="UWG14" s="254"/>
      <c r="UWH14" s="254"/>
      <c r="UWI14" s="254"/>
      <c r="UWJ14" s="254"/>
      <c r="UWK14" s="254"/>
      <c r="UWL14" s="254"/>
      <c r="UWM14" s="254"/>
      <c r="UWN14" s="254"/>
      <c r="UWO14" s="254"/>
      <c r="UWP14" s="254"/>
      <c r="UWQ14" s="254"/>
      <c r="UWR14" s="254"/>
      <c r="UWS14" s="254"/>
      <c r="UWT14" s="254"/>
      <c r="UWU14" s="254"/>
      <c r="UWV14" s="254"/>
      <c r="UWW14" s="254"/>
      <c r="UWX14" s="254"/>
      <c r="UWY14" s="254"/>
      <c r="UWZ14" s="254"/>
      <c r="UXA14" s="254"/>
      <c r="UXB14" s="254"/>
      <c r="UXC14" s="254"/>
      <c r="UXD14" s="254"/>
      <c r="UXE14" s="254"/>
      <c r="UXF14" s="254"/>
      <c r="UXG14" s="254"/>
      <c r="UXH14" s="254"/>
      <c r="UXI14" s="254"/>
      <c r="UXJ14" s="254"/>
      <c r="UXK14" s="254"/>
      <c r="UXL14" s="254"/>
      <c r="UXM14" s="254"/>
      <c r="UXN14" s="254"/>
      <c r="UXO14" s="254"/>
      <c r="UXP14" s="254"/>
      <c r="UXQ14" s="254"/>
      <c r="UXR14" s="254"/>
      <c r="UXS14" s="254"/>
      <c r="UXT14" s="254"/>
      <c r="UXU14" s="254"/>
      <c r="UXV14" s="254"/>
      <c r="UXW14" s="254"/>
      <c r="UXX14" s="254"/>
      <c r="UXY14" s="254"/>
      <c r="UXZ14" s="254"/>
      <c r="UYA14" s="254"/>
      <c r="UYB14" s="254"/>
      <c r="UYC14" s="254"/>
      <c r="UYD14" s="254"/>
      <c r="UYE14" s="254"/>
      <c r="UYF14" s="254"/>
      <c r="UYG14" s="254"/>
      <c r="UYH14" s="254"/>
      <c r="UYI14" s="254"/>
      <c r="UYJ14" s="254"/>
      <c r="UYK14" s="254"/>
      <c r="UYL14" s="254"/>
      <c r="UYM14" s="254"/>
      <c r="UYN14" s="254"/>
      <c r="UYO14" s="254"/>
      <c r="UYP14" s="254"/>
      <c r="UYQ14" s="254"/>
      <c r="UYR14" s="254"/>
      <c r="UYS14" s="254"/>
      <c r="UYT14" s="254"/>
      <c r="UYU14" s="254"/>
      <c r="UYV14" s="254"/>
      <c r="UYW14" s="254"/>
      <c r="UYX14" s="254"/>
      <c r="UYY14" s="254"/>
      <c r="UYZ14" s="254"/>
      <c r="UZA14" s="254"/>
      <c r="UZB14" s="254"/>
      <c r="UZC14" s="254"/>
      <c r="UZD14" s="254"/>
      <c r="UZE14" s="254"/>
      <c r="UZF14" s="254"/>
      <c r="UZG14" s="254"/>
      <c r="UZH14" s="254"/>
      <c r="UZI14" s="254"/>
      <c r="UZJ14" s="254"/>
      <c r="UZK14" s="254"/>
      <c r="UZL14" s="254"/>
      <c r="UZM14" s="254"/>
      <c r="UZN14" s="254"/>
      <c r="UZO14" s="254"/>
      <c r="UZP14" s="254"/>
      <c r="UZQ14" s="254"/>
      <c r="UZR14" s="254"/>
      <c r="UZS14" s="254"/>
      <c r="UZT14" s="254"/>
      <c r="UZU14" s="254"/>
      <c r="UZV14" s="254"/>
      <c r="UZW14" s="254"/>
      <c r="UZX14" s="254"/>
      <c r="UZY14" s="254"/>
      <c r="UZZ14" s="254"/>
      <c r="VAA14" s="254"/>
      <c r="VAB14" s="254"/>
      <c r="VAC14" s="254"/>
      <c r="VAD14" s="254"/>
      <c r="VAE14" s="254"/>
      <c r="VAF14" s="254"/>
      <c r="VAG14" s="254"/>
      <c r="VAH14" s="254"/>
      <c r="VAI14" s="254"/>
      <c r="VAJ14" s="254"/>
      <c r="VAK14" s="254"/>
      <c r="VAL14" s="254"/>
      <c r="VAM14" s="254"/>
      <c r="VAN14" s="254"/>
      <c r="VAO14" s="254"/>
      <c r="VAP14" s="254"/>
      <c r="VAQ14" s="254"/>
      <c r="VAR14" s="254"/>
      <c r="VAS14" s="254"/>
      <c r="VAT14" s="254"/>
      <c r="VAU14" s="254"/>
      <c r="VAV14" s="254"/>
      <c r="VAW14" s="254"/>
      <c r="VAX14" s="254"/>
      <c r="VAY14" s="254"/>
      <c r="VAZ14" s="254"/>
      <c r="VBA14" s="254"/>
      <c r="VBB14" s="254"/>
      <c r="VBC14" s="254"/>
      <c r="VBD14" s="254"/>
      <c r="VBE14" s="254"/>
      <c r="VBF14" s="254"/>
      <c r="VBG14" s="254"/>
      <c r="VBH14" s="254"/>
      <c r="VBI14" s="254"/>
      <c r="VBJ14" s="254"/>
      <c r="VBK14" s="254"/>
      <c r="VBL14" s="254"/>
      <c r="VBM14" s="254"/>
      <c r="VBN14" s="254"/>
      <c r="VBO14" s="254"/>
      <c r="VBP14" s="254"/>
      <c r="VBQ14" s="254"/>
      <c r="VBR14" s="254"/>
      <c r="VBS14" s="254"/>
      <c r="VBT14" s="254"/>
      <c r="VBU14" s="254"/>
      <c r="VBV14" s="254"/>
      <c r="VBW14" s="254"/>
      <c r="VBX14" s="254"/>
      <c r="VBY14" s="254"/>
      <c r="VBZ14" s="254"/>
      <c r="VCA14" s="254"/>
      <c r="VCB14" s="254"/>
      <c r="VCC14" s="254"/>
      <c r="VCD14" s="254"/>
      <c r="VCE14" s="254"/>
      <c r="VCF14" s="254"/>
      <c r="VCG14" s="254"/>
      <c r="VCH14" s="254"/>
      <c r="VCI14" s="254"/>
      <c r="VCJ14" s="254"/>
      <c r="VCK14" s="254"/>
      <c r="VCL14" s="254"/>
      <c r="VCM14" s="254"/>
      <c r="VCN14" s="254"/>
      <c r="VCO14" s="254"/>
      <c r="VCP14" s="254"/>
      <c r="VCQ14" s="254"/>
      <c r="VCR14" s="254"/>
      <c r="VCS14" s="254"/>
      <c r="VCT14" s="254"/>
      <c r="VCU14" s="254"/>
      <c r="VCV14" s="254"/>
      <c r="VCW14" s="254"/>
      <c r="VCX14" s="254"/>
      <c r="VCY14" s="254"/>
      <c r="VCZ14" s="254"/>
      <c r="VDA14" s="254"/>
      <c r="VDB14" s="254"/>
      <c r="VDC14" s="254"/>
      <c r="VDD14" s="254"/>
      <c r="VDE14" s="254"/>
      <c r="VDF14" s="254"/>
      <c r="VDG14" s="254"/>
      <c r="VDH14" s="254"/>
      <c r="VDI14" s="254"/>
      <c r="VDJ14" s="254"/>
      <c r="VDK14" s="254"/>
      <c r="VDL14" s="254"/>
      <c r="VDM14" s="254"/>
      <c r="VDN14" s="254"/>
      <c r="VDO14" s="254"/>
      <c r="VDP14" s="254"/>
      <c r="VDQ14" s="254"/>
      <c r="VDR14" s="254"/>
      <c r="VDS14" s="254"/>
      <c r="VDT14" s="254"/>
      <c r="VDU14" s="254"/>
      <c r="VDV14" s="254"/>
      <c r="VDW14" s="254"/>
      <c r="VDX14" s="254"/>
      <c r="VDY14" s="254"/>
      <c r="VDZ14" s="254"/>
      <c r="VEA14" s="254"/>
      <c r="VEB14" s="254"/>
      <c r="VEC14" s="254"/>
      <c r="VED14" s="254"/>
      <c r="VEE14" s="254"/>
      <c r="VEF14" s="254"/>
      <c r="VEG14" s="254"/>
      <c r="VEH14" s="254"/>
      <c r="VEI14" s="254"/>
      <c r="VEJ14" s="254"/>
      <c r="VEK14" s="254"/>
      <c r="VEL14" s="254"/>
      <c r="VEM14" s="254"/>
      <c r="VEN14" s="254"/>
      <c r="VEO14" s="254"/>
      <c r="VEP14" s="254"/>
      <c r="VEQ14" s="254"/>
      <c r="VER14" s="254"/>
      <c r="VES14" s="254"/>
      <c r="VET14" s="254"/>
      <c r="VEU14" s="254"/>
      <c r="VEV14" s="254"/>
      <c r="VEW14" s="254"/>
      <c r="VEX14" s="254"/>
      <c r="VEY14" s="254"/>
      <c r="VEZ14" s="254"/>
      <c r="VFA14" s="254"/>
      <c r="VFB14" s="254"/>
      <c r="VFC14" s="254"/>
      <c r="VFD14" s="254"/>
      <c r="VFE14" s="254"/>
      <c r="VFF14" s="254"/>
      <c r="VFG14" s="254"/>
      <c r="VFH14" s="254"/>
      <c r="VFI14" s="254"/>
      <c r="VFJ14" s="254"/>
      <c r="VFK14" s="254"/>
      <c r="VFL14" s="254"/>
      <c r="VFM14" s="254"/>
      <c r="VFN14" s="254"/>
      <c r="VFO14" s="254"/>
      <c r="VFP14" s="254"/>
      <c r="VFQ14" s="254"/>
      <c r="VFR14" s="254"/>
      <c r="VFS14" s="254"/>
      <c r="VFT14" s="254"/>
      <c r="VFU14" s="254"/>
      <c r="VFV14" s="254"/>
      <c r="VFW14" s="254"/>
      <c r="VFX14" s="254"/>
      <c r="VFY14" s="254"/>
      <c r="VFZ14" s="254"/>
      <c r="VGA14" s="254"/>
      <c r="VGB14" s="254"/>
      <c r="VGC14" s="254"/>
      <c r="VGD14" s="254"/>
      <c r="VGE14" s="254"/>
      <c r="VGF14" s="254"/>
      <c r="VGG14" s="254"/>
      <c r="VGH14" s="254"/>
      <c r="VGI14" s="254"/>
      <c r="VGJ14" s="254"/>
      <c r="VGK14" s="254"/>
      <c r="VGL14" s="254"/>
      <c r="VGM14" s="254"/>
      <c r="VGN14" s="254"/>
      <c r="VGO14" s="254"/>
      <c r="VGP14" s="254"/>
      <c r="VGQ14" s="254"/>
      <c r="VGR14" s="254"/>
      <c r="VGS14" s="254"/>
      <c r="VGT14" s="254"/>
      <c r="VGU14" s="254"/>
      <c r="VGV14" s="254"/>
      <c r="VGW14" s="254"/>
      <c r="VGX14" s="254"/>
      <c r="VGY14" s="254"/>
      <c r="VGZ14" s="254"/>
      <c r="VHA14" s="254"/>
      <c r="VHB14" s="254"/>
      <c r="VHC14" s="254"/>
      <c r="VHD14" s="254"/>
      <c r="VHE14" s="254"/>
      <c r="VHF14" s="254"/>
      <c r="VHG14" s="254"/>
      <c r="VHH14" s="254"/>
      <c r="VHI14" s="254"/>
      <c r="VHJ14" s="254"/>
      <c r="VHK14" s="254"/>
      <c r="VHL14" s="254"/>
      <c r="VHM14" s="254"/>
      <c r="VHN14" s="254"/>
      <c r="VHO14" s="254"/>
      <c r="VHP14" s="254"/>
      <c r="VHQ14" s="254"/>
      <c r="VHR14" s="254"/>
      <c r="VHS14" s="254"/>
      <c r="VHT14" s="254"/>
      <c r="VHU14" s="254"/>
      <c r="VHV14" s="254"/>
      <c r="VHW14" s="254"/>
      <c r="VHX14" s="254"/>
      <c r="VHY14" s="254"/>
      <c r="VHZ14" s="254"/>
      <c r="VIA14" s="254"/>
      <c r="VIB14" s="254"/>
      <c r="VIC14" s="254"/>
      <c r="VID14" s="254"/>
      <c r="VIE14" s="254"/>
      <c r="VIF14" s="254"/>
      <c r="VIG14" s="254"/>
      <c r="VIH14" s="254"/>
      <c r="VII14" s="254"/>
      <c r="VIJ14" s="254"/>
      <c r="VIK14" s="254"/>
      <c r="VIL14" s="254"/>
      <c r="VIM14" s="254"/>
      <c r="VIN14" s="254"/>
      <c r="VIO14" s="254"/>
      <c r="VIP14" s="254"/>
      <c r="VIQ14" s="254"/>
      <c r="VIR14" s="254"/>
      <c r="VIS14" s="254"/>
      <c r="VIT14" s="254"/>
      <c r="VIU14" s="254"/>
      <c r="VIV14" s="254"/>
      <c r="VIW14" s="254"/>
      <c r="VIX14" s="254"/>
      <c r="VIY14" s="254"/>
      <c r="VIZ14" s="254"/>
      <c r="VJA14" s="254"/>
      <c r="VJB14" s="254"/>
      <c r="VJC14" s="254"/>
      <c r="VJD14" s="254"/>
      <c r="VJE14" s="254"/>
      <c r="VJF14" s="254"/>
      <c r="VJG14" s="254"/>
      <c r="VJH14" s="254"/>
      <c r="VJI14" s="254"/>
      <c r="VJJ14" s="254"/>
      <c r="VJK14" s="254"/>
      <c r="VJL14" s="254"/>
      <c r="VJM14" s="254"/>
      <c r="VJN14" s="254"/>
      <c r="VJO14" s="254"/>
      <c r="VJP14" s="254"/>
      <c r="VJQ14" s="254"/>
      <c r="VJR14" s="254"/>
      <c r="VJS14" s="254"/>
      <c r="VJT14" s="254"/>
      <c r="VJU14" s="254"/>
      <c r="VJV14" s="254"/>
      <c r="VJW14" s="254"/>
      <c r="VJX14" s="254"/>
      <c r="VJY14" s="254"/>
      <c r="VJZ14" s="254"/>
      <c r="VKA14" s="254"/>
      <c r="VKB14" s="254"/>
      <c r="VKC14" s="254"/>
      <c r="VKD14" s="254"/>
      <c r="VKE14" s="254"/>
      <c r="VKF14" s="254"/>
      <c r="VKG14" s="254"/>
      <c r="VKH14" s="254"/>
      <c r="VKI14" s="254"/>
      <c r="VKJ14" s="254"/>
      <c r="VKK14" s="254"/>
      <c r="VKL14" s="254"/>
      <c r="VKM14" s="254"/>
      <c r="VKN14" s="254"/>
      <c r="VKO14" s="254"/>
      <c r="VKP14" s="254"/>
      <c r="VKQ14" s="254"/>
      <c r="VKR14" s="254"/>
      <c r="VKS14" s="254"/>
      <c r="VKT14" s="254"/>
      <c r="VKU14" s="254"/>
      <c r="VKV14" s="254"/>
      <c r="VKW14" s="254"/>
      <c r="VKX14" s="254"/>
      <c r="VKY14" s="254"/>
      <c r="VKZ14" s="254"/>
      <c r="VLA14" s="254"/>
      <c r="VLB14" s="254"/>
      <c r="VLC14" s="254"/>
      <c r="VLD14" s="254"/>
      <c r="VLE14" s="254"/>
      <c r="VLF14" s="254"/>
      <c r="VLG14" s="254"/>
      <c r="VLH14" s="254"/>
      <c r="VLI14" s="254"/>
      <c r="VLJ14" s="254"/>
      <c r="VLK14" s="254"/>
      <c r="VLL14" s="254"/>
      <c r="VLM14" s="254"/>
      <c r="VLN14" s="254"/>
      <c r="VLO14" s="254"/>
      <c r="VLP14" s="254"/>
      <c r="VLQ14" s="254"/>
      <c r="VLR14" s="254"/>
      <c r="VLS14" s="254"/>
      <c r="VLT14" s="254"/>
      <c r="VLU14" s="254"/>
      <c r="VLV14" s="254"/>
      <c r="VLW14" s="254"/>
      <c r="VLX14" s="254"/>
      <c r="VLY14" s="254"/>
      <c r="VLZ14" s="254"/>
      <c r="VMA14" s="254"/>
      <c r="VMB14" s="254"/>
      <c r="VMC14" s="254"/>
      <c r="VMD14" s="254"/>
      <c r="VME14" s="254"/>
      <c r="VMF14" s="254"/>
      <c r="VMG14" s="254"/>
      <c r="VMH14" s="254"/>
      <c r="VMI14" s="254"/>
      <c r="VMJ14" s="254"/>
      <c r="VMK14" s="254"/>
      <c r="VML14" s="254"/>
      <c r="VMM14" s="254"/>
      <c r="VMN14" s="254"/>
      <c r="VMO14" s="254"/>
      <c r="VMP14" s="254"/>
      <c r="VMQ14" s="254"/>
      <c r="VMR14" s="254"/>
      <c r="VMS14" s="254"/>
      <c r="VMT14" s="254"/>
      <c r="VMU14" s="254"/>
      <c r="VMV14" s="254"/>
      <c r="VMW14" s="254"/>
      <c r="VMX14" s="254"/>
      <c r="VMY14" s="254"/>
      <c r="VMZ14" s="254"/>
      <c r="VNA14" s="254"/>
      <c r="VNB14" s="254"/>
      <c r="VNC14" s="254"/>
      <c r="VND14" s="254"/>
      <c r="VNE14" s="254"/>
      <c r="VNF14" s="254"/>
      <c r="VNG14" s="254"/>
      <c r="VNH14" s="254"/>
      <c r="VNI14" s="254"/>
      <c r="VNJ14" s="254"/>
      <c r="VNK14" s="254"/>
      <c r="VNL14" s="254"/>
      <c r="VNM14" s="254"/>
      <c r="VNN14" s="254"/>
      <c r="VNO14" s="254"/>
      <c r="VNP14" s="254"/>
      <c r="VNQ14" s="254"/>
      <c r="VNR14" s="254"/>
      <c r="VNS14" s="254"/>
      <c r="VNT14" s="254"/>
      <c r="VNU14" s="254"/>
      <c r="VNV14" s="254"/>
      <c r="VNW14" s="254"/>
      <c r="VNX14" s="254"/>
      <c r="VNY14" s="254"/>
      <c r="VNZ14" s="254"/>
      <c r="VOA14" s="254"/>
      <c r="VOB14" s="254"/>
      <c r="VOC14" s="254"/>
      <c r="VOD14" s="254"/>
      <c r="VOE14" s="254"/>
      <c r="VOF14" s="254"/>
      <c r="VOG14" s="254"/>
      <c r="VOH14" s="254"/>
      <c r="VOI14" s="254"/>
      <c r="VOJ14" s="254"/>
      <c r="VOK14" s="254"/>
      <c r="VOL14" s="254"/>
      <c r="VOM14" s="254"/>
      <c r="VON14" s="254"/>
      <c r="VOO14" s="254"/>
      <c r="VOP14" s="254"/>
      <c r="VOQ14" s="254"/>
      <c r="VOR14" s="254"/>
      <c r="VOS14" s="254"/>
      <c r="VOT14" s="254"/>
      <c r="VOU14" s="254"/>
      <c r="VOV14" s="254"/>
      <c r="VOW14" s="254"/>
      <c r="VOX14" s="254"/>
      <c r="VOY14" s="254"/>
      <c r="VOZ14" s="254"/>
      <c r="VPA14" s="254"/>
      <c r="VPB14" s="254"/>
      <c r="VPC14" s="254"/>
      <c r="VPD14" s="254"/>
      <c r="VPE14" s="254"/>
      <c r="VPF14" s="254"/>
      <c r="VPG14" s="254"/>
      <c r="VPH14" s="254"/>
      <c r="VPI14" s="254"/>
      <c r="VPJ14" s="254"/>
      <c r="VPK14" s="254"/>
      <c r="VPL14" s="254"/>
      <c r="VPM14" s="254"/>
      <c r="VPN14" s="254"/>
      <c r="VPO14" s="254"/>
      <c r="VPP14" s="254"/>
      <c r="VPQ14" s="254"/>
      <c r="VPR14" s="254"/>
      <c r="VPS14" s="254"/>
      <c r="VPT14" s="254"/>
      <c r="VPU14" s="254"/>
      <c r="VPV14" s="254"/>
      <c r="VPW14" s="254"/>
      <c r="VPX14" s="254"/>
      <c r="VPY14" s="254"/>
      <c r="VPZ14" s="254"/>
      <c r="VQA14" s="254"/>
      <c r="VQB14" s="254"/>
      <c r="VQC14" s="254"/>
      <c r="VQD14" s="254"/>
      <c r="VQE14" s="254"/>
      <c r="VQF14" s="254"/>
      <c r="VQG14" s="254"/>
      <c r="VQH14" s="254"/>
      <c r="VQI14" s="254"/>
      <c r="VQJ14" s="254"/>
      <c r="VQK14" s="254"/>
      <c r="VQL14" s="254"/>
      <c r="VQM14" s="254"/>
      <c r="VQN14" s="254"/>
      <c r="VQO14" s="254"/>
      <c r="VQP14" s="254"/>
      <c r="VQQ14" s="254"/>
      <c r="VQR14" s="254"/>
      <c r="VQS14" s="254"/>
      <c r="VQT14" s="254"/>
      <c r="VQU14" s="254"/>
      <c r="VQV14" s="254"/>
      <c r="VQW14" s="254"/>
      <c r="VQX14" s="254"/>
      <c r="VQY14" s="254"/>
      <c r="VQZ14" s="254"/>
      <c r="VRA14" s="254"/>
      <c r="VRB14" s="254"/>
      <c r="VRC14" s="254"/>
      <c r="VRD14" s="254"/>
      <c r="VRE14" s="254"/>
      <c r="VRF14" s="254"/>
      <c r="VRG14" s="254"/>
      <c r="VRH14" s="254"/>
      <c r="VRI14" s="254"/>
      <c r="VRJ14" s="254"/>
      <c r="VRK14" s="254"/>
      <c r="VRL14" s="254"/>
      <c r="VRM14" s="254"/>
      <c r="VRN14" s="254"/>
      <c r="VRO14" s="254"/>
      <c r="VRP14" s="254"/>
      <c r="VRQ14" s="254"/>
      <c r="VRR14" s="254"/>
      <c r="VRS14" s="254"/>
      <c r="VRT14" s="254"/>
      <c r="VRU14" s="254"/>
      <c r="VRV14" s="254"/>
      <c r="VRW14" s="254"/>
      <c r="VRX14" s="254"/>
      <c r="VRY14" s="254"/>
      <c r="VRZ14" s="254"/>
      <c r="VSA14" s="254"/>
      <c r="VSB14" s="254"/>
      <c r="VSC14" s="254"/>
      <c r="VSD14" s="254"/>
      <c r="VSE14" s="254"/>
      <c r="VSF14" s="254"/>
      <c r="VSG14" s="254"/>
      <c r="VSH14" s="254"/>
      <c r="VSI14" s="254"/>
      <c r="VSJ14" s="254"/>
      <c r="VSK14" s="254"/>
      <c r="VSL14" s="254"/>
      <c r="VSM14" s="254"/>
      <c r="VSN14" s="254"/>
      <c r="VSO14" s="254"/>
      <c r="VSP14" s="254"/>
      <c r="VSQ14" s="254"/>
      <c r="VSR14" s="254"/>
      <c r="VSS14" s="254"/>
      <c r="VST14" s="254"/>
      <c r="VSU14" s="254"/>
      <c r="VSV14" s="254"/>
      <c r="VSW14" s="254"/>
      <c r="VSX14" s="254"/>
      <c r="VSY14" s="254"/>
      <c r="VSZ14" s="254"/>
      <c r="VTA14" s="254"/>
      <c r="VTB14" s="254"/>
      <c r="VTC14" s="254"/>
      <c r="VTD14" s="254"/>
      <c r="VTE14" s="254"/>
      <c r="VTF14" s="254"/>
      <c r="VTG14" s="254"/>
      <c r="VTH14" s="254"/>
      <c r="VTI14" s="254"/>
      <c r="VTJ14" s="254"/>
      <c r="VTK14" s="254"/>
      <c r="VTL14" s="254"/>
      <c r="VTM14" s="254"/>
      <c r="VTN14" s="254"/>
      <c r="VTO14" s="254"/>
      <c r="VTP14" s="254"/>
      <c r="VTQ14" s="254"/>
      <c r="VTR14" s="254"/>
      <c r="VTS14" s="254"/>
      <c r="VTT14" s="254"/>
      <c r="VTU14" s="254"/>
      <c r="VTV14" s="254"/>
      <c r="VTW14" s="254"/>
      <c r="VTX14" s="254"/>
      <c r="VTY14" s="254"/>
      <c r="VTZ14" s="254"/>
      <c r="VUA14" s="254"/>
      <c r="VUB14" s="254"/>
      <c r="VUC14" s="254"/>
      <c r="VUD14" s="254"/>
      <c r="VUE14" s="254"/>
      <c r="VUF14" s="254"/>
      <c r="VUG14" s="254"/>
      <c r="VUH14" s="254"/>
      <c r="VUI14" s="254"/>
      <c r="VUJ14" s="254"/>
      <c r="VUK14" s="254"/>
      <c r="VUL14" s="254"/>
      <c r="VUM14" s="254"/>
      <c r="VUN14" s="254"/>
      <c r="VUO14" s="254"/>
      <c r="VUP14" s="254"/>
      <c r="VUQ14" s="254"/>
      <c r="VUR14" s="254"/>
      <c r="VUS14" s="254"/>
      <c r="VUT14" s="254"/>
      <c r="VUU14" s="254"/>
      <c r="VUV14" s="254"/>
      <c r="VUW14" s="254"/>
      <c r="VUX14" s="254"/>
      <c r="VUY14" s="254"/>
      <c r="VUZ14" s="254"/>
      <c r="VVA14" s="254"/>
      <c r="VVB14" s="254"/>
      <c r="VVC14" s="254"/>
      <c r="VVD14" s="254"/>
      <c r="VVE14" s="254"/>
      <c r="VVF14" s="254"/>
      <c r="VVG14" s="254"/>
      <c r="VVH14" s="254"/>
      <c r="VVI14" s="254"/>
      <c r="VVJ14" s="254"/>
      <c r="VVK14" s="254"/>
      <c r="VVL14" s="254"/>
      <c r="VVM14" s="254"/>
      <c r="VVN14" s="254"/>
      <c r="VVO14" s="254"/>
      <c r="VVP14" s="254"/>
      <c r="VVQ14" s="254"/>
      <c r="VVR14" s="254"/>
      <c r="VVS14" s="254"/>
      <c r="VVT14" s="254"/>
      <c r="VVU14" s="254"/>
      <c r="VVV14" s="254"/>
      <c r="VVW14" s="254"/>
      <c r="VVX14" s="254"/>
      <c r="VVY14" s="254"/>
      <c r="VVZ14" s="254"/>
      <c r="VWA14" s="254"/>
      <c r="VWB14" s="254"/>
      <c r="VWC14" s="254"/>
      <c r="VWD14" s="254"/>
      <c r="VWE14" s="254"/>
      <c r="VWF14" s="254"/>
      <c r="VWG14" s="254"/>
      <c r="VWH14" s="254"/>
      <c r="VWI14" s="254"/>
      <c r="VWJ14" s="254"/>
      <c r="VWK14" s="254"/>
      <c r="VWL14" s="254"/>
      <c r="VWM14" s="254"/>
      <c r="VWN14" s="254"/>
      <c r="VWO14" s="254"/>
      <c r="VWP14" s="254"/>
      <c r="VWQ14" s="254"/>
      <c r="VWR14" s="254"/>
      <c r="VWS14" s="254"/>
      <c r="VWT14" s="254"/>
      <c r="VWU14" s="254"/>
      <c r="VWV14" s="254"/>
      <c r="VWW14" s="254"/>
      <c r="VWX14" s="254"/>
      <c r="VWY14" s="254"/>
      <c r="VWZ14" s="254"/>
      <c r="VXA14" s="254"/>
      <c r="VXB14" s="254"/>
      <c r="VXC14" s="254"/>
      <c r="VXD14" s="254"/>
      <c r="VXE14" s="254"/>
      <c r="VXF14" s="254"/>
      <c r="VXG14" s="254"/>
      <c r="VXH14" s="254"/>
      <c r="VXI14" s="254"/>
      <c r="VXJ14" s="254"/>
      <c r="VXK14" s="254"/>
      <c r="VXL14" s="254"/>
      <c r="VXM14" s="254"/>
      <c r="VXN14" s="254"/>
      <c r="VXO14" s="254"/>
      <c r="VXP14" s="254"/>
      <c r="VXQ14" s="254"/>
      <c r="VXR14" s="254"/>
      <c r="VXS14" s="254"/>
      <c r="VXT14" s="254"/>
      <c r="VXU14" s="254"/>
      <c r="VXV14" s="254"/>
      <c r="VXW14" s="254"/>
      <c r="VXX14" s="254"/>
      <c r="VXY14" s="254"/>
      <c r="VXZ14" s="254"/>
      <c r="VYA14" s="254"/>
      <c r="VYB14" s="254"/>
      <c r="VYC14" s="254"/>
      <c r="VYD14" s="254"/>
      <c r="VYE14" s="254"/>
      <c r="VYF14" s="254"/>
      <c r="VYG14" s="254"/>
      <c r="VYH14" s="254"/>
      <c r="VYI14" s="254"/>
      <c r="VYJ14" s="254"/>
      <c r="VYK14" s="254"/>
      <c r="VYL14" s="254"/>
      <c r="VYM14" s="254"/>
      <c r="VYN14" s="254"/>
      <c r="VYO14" s="254"/>
      <c r="VYP14" s="254"/>
      <c r="VYQ14" s="254"/>
      <c r="VYR14" s="254"/>
      <c r="VYS14" s="254"/>
      <c r="VYT14" s="254"/>
      <c r="VYU14" s="254"/>
      <c r="VYV14" s="254"/>
      <c r="VYW14" s="254"/>
      <c r="VYX14" s="254"/>
      <c r="VYY14" s="254"/>
      <c r="VYZ14" s="254"/>
      <c r="VZA14" s="254"/>
      <c r="VZB14" s="254"/>
      <c r="VZC14" s="254"/>
      <c r="VZD14" s="254"/>
      <c r="VZE14" s="254"/>
      <c r="VZF14" s="254"/>
      <c r="VZG14" s="254"/>
      <c r="VZH14" s="254"/>
      <c r="VZI14" s="254"/>
      <c r="VZJ14" s="254"/>
      <c r="VZK14" s="254"/>
      <c r="VZL14" s="254"/>
      <c r="VZM14" s="254"/>
      <c r="VZN14" s="254"/>
      <c r="VZO14" s="254"/>
      <c r="VZP14" s="254"/>
      <c r="VZQ14" s="254"/>
      <c r="VZR14" s="254"/>
      <c r="VZS14" s="254"/>
      <c r="VZT14" s="254"/>
      <c r="VZU14" s="254"/>
      <c r="VZV14" s="254"/>
      <c r="VZW14" s="254"/>
      <c r="VZX14" s="254"/>
      <c r="VZY14" s="254"/>
      <c r="VZZ14" s="254"/>
      <c r="WAA14" s="254"/>
      <c r="WAB14" s="254"/>
      <c r="WAC14" s="254"/>
      <c r="WAD14" s="254"/>
      <c r="WAE14" s="254"/>
      <c r="WAF14" s="254"/>
      <c r="WAG14" s="254"/>
      <c r="WAH14" s="254"/>
      <c r="WAI14" s="254"/>
      <c r="WAJ14" s="254"/>
      <c r="WAK14" s="254"/>
      <c r="WAL14" s="254"/>
      <c r="WAM14" s="254"/>
      <c r="WAN14" s="254"/>
      <c r="WAO14" s="254"/>
      <c r="WAP14" s="254"/>
      <c r="WAQ14" s="254"/>
      <c r="WAR14" s="254"/>
      <c r="WAS14" s="254"/>
      <c r="WAT14" s="254"/>
      <c r="WAU14" s="254"/>
      <c r="WAV14" s="254"/>
      <c r="WAW14" s="254"/>
      <c r="WAX14" s="254"/>
      <c r="WAY14" s="254"/>
      <c r="WAZ14" s="254"/>
      <c r="WBA14" s="254"/>
      <c r="WBB14" s="254"/>
      <c r="WBC14" s="254"/>
      <c r="WBD14" s="254"/>
      <c r="WBE14" s="254"/>
      <c r="WBF14" s="254"/>
      <c r="WBG14" s="254"/>
      <c r="WBH14" s="254"/>
      <c r="WBI14" s="254"/>
      <c r="WBJ14" s="254"/>
      <c r="WBK14" s="254"/>
      <c r="WBL14" s="254"/>
      <c r="WBM14" s="254"/>
      <c r="WBN14" s="254"/>
      <c r="WBO14" s="254"/>
      <c r="WBP14" s="254"/>
      <c r="WBQ14" s="254"/>
      <c r="WBR14" s="254"/>
      <c r="WBS14" s="254"/>
      <c r="WBT14" s="254"/>
      <c r="WBU14" s="254"/>
      <c r="WBV14" s="254"/>
      <c r="WBW14" s="254"/>
      <c r="WBX14" s="254"/>
      <c r="WBY14" s="254"/>
      <c r="WBZ14" s="254"/>
      <c r="WCA14" s="254"/>
      <c r="WCB14" s="254"/>
      <c r="WCC14" s="254"/>
      <c r="WCD14" s="254"/>
      <c r="WCE14" s="254"/>
      <c r="WCF14" s="254"/>
      <c r="WCG14" s="254"/>
      <c r="WCH14" s="254"/>
      <c r="WCI14" s="254"/>
      <c r="WCJ14" s="254"/>
      <c r="WCK14" s="254"/>
      <c r="WCL14" s="254"/>
      <c r="WCM14" s="254"/>
      <c r="WCN14" s="254"/>
      <c r="WCO14" s="254"/>
      <c r="WCP14" s="254"/>
      <c r="WCQ14" s="254"/>
      <c r="WCR14" s="254"/>
      <c r="WCS14" s="254"/>
      <c r="WCT14" s="254"/>
      <c r="WCU14" s="254"/>
      <c r="WCV14" s="254"/>
      <c r="WCW14" s="254"/>
      <c r="WCX14" s="254"/>
      <c r="WCY14" s="254"/>
      <c r="WCZ14" s="254"/>
      <c r="WDA14" s="254"/>
      <c r="WDB14" s="254"/>
      <c r="WDC14" s="254"/>
      <c r="WDD14" s="254"/>
      <c r="WDE14" s="254"/>
      <c r="WDF14" s="254"/>
      <c r="WDG14" s="254"/>
      <c r="WDH14" s="254"/>
      <c r="WDI14" s="254"/>
      <c r="WDJ14" s="254"/>
      <c r="WDK14" s="254"/>
      <c r="WDL14" s="254"/>
      <c r="WDM14" s="254"/>
      <c r="WDN14" s="254"/>
      <c r="WDO14" s="254"/>
      <c r="WDP14" s="254"/>
      <c r="WDQ14" s="254"/>
      <c r="WDR14" s="254"/>
      <c r="WDS14" s="254"/>
      <c r="WDT14" s="254"/>
      <c r="WDU14" s="254"/>
      <c r="WDV14" s="254"/>
      <c r="WDW14" s="254"/>
      <c r="WDX14" s="254"/>
      <c r="WDY14" s="254"/>
      <c r="WDZ14" s="254"/>
      <c r="WEA14" s="254"/>
      <c r="WEB14" s="254"/>
      <c r="WEC14" s="254"/>
      <c r="WED14" s="254"/>
      <c r="WEE14" s="254"/>
      <c r="WEF14" s="254"/>
      <c r="WEG14" s="254"/>
      <c r="WEH14" s="254"/>
      <c r="WEI14" s="254"/>
      <c r="WEJ14" s="254"/>
      <c r="WEK14" s="254"/>
      <c r="WEL14" s="254"/>
      <c r="WEM14" s="254"/>
      <c r="WEN14" s="254"/>
      <c r="WEO14" s="254"/>
      <c r="WEP14" s="254"/>
      <c r="WEQ14" s="254"/>
      <c r="WER14" s="254"/>
      <c r="WES14" s="254"/>
      <c r="WET14" s="254"/>
      <c r="WEU14" s="254"/>
      <c r="WEV14" s="254"/>
      <c r="WEW14" s="254"/>
      <c r="WEX14" s="254"/>
      <c r="WEY14" s="254"/>
      <c r="WEZ14" s="254"/>
      <c r="WFA14" s="254"/>
      <c r="WFB14" s="254"/>
      <c r="WFC14" s="254"/>
      <c r="WFD14" s="254"/>
      <c r="WFE14" s="254"/>
      <c r="WFF14" s="254"/>
      <c r="WFG14" s="254"/>
      <c r="WFH14" s="254"/>
      <c r="WFI14" s="254"/>
      <c r="WFJ14" s="254"/>
      <c r="WFK14" s="254"/>
      <c r="WFL14" s="254"/>
      <c r="WFM14" s="254"/>
      <c r="WFN14" s="254"/>
      <c r="WFO14" s="254"/>
      <c r="WFP14" s="254"/>
      <c r="WFQ14" s="254"/>
      <c r="WFR14" s="254"/>
      <c r="WFS14" s="254"/>
      <c r="WFT14" s="254"/>
      <c r="WFU14" s="254"/>
      <c r="WFV14" s="254"/>
      <c r="WFW14" s="254"/>
      <c r="WFX14" s="254"/>
      <c r="WFY14" s="254"/>
      <c r="WFZ14" s="254"/>
      <c r="WGA14" s="254"/>
      <c r="WGB14" s="254"/>
      <c r="WGC14" s="254"/>
      <c r="WGD14" s="254"/>
      <c r="WGE14" s="254"/>
      <c r="WGF14" s="254"/>
      <c r="WGG14" s="254"/>
      <c r="WGH14" s="254"/>
      <c r="WGI14" s="254"/>
      <c r="WGJ14" s="254"/>
      <c r="WGK14" s="254"/>
      <c r="WGL14" s="254"/>
      <c r="WGM14" s="254"/>
      <c r="WGN14" s="254"/>
      <c r="WGO14" s="254"/>
      <c r="WGP14" s="254"/>
      <c r="WGQ14" s="254"/>
      <c r="WGR14" s="254"/>
      <c r="WGS14" s="254"/>
      <c r="WGT14" s="254"/>
      <c r="WGU14" s="254"/>
      <c r="WGV14" s="254"/>
      <c r="WGW14" s="254"/>
      <c r="WGX14" s="254"/>
      <c r="WGY14" s="254"/>
      <c r="WGZ14" s="254"/>
      <c r="WHA14" s="254"/>
      <c r="WHB14" s="254"/>
      <c r="WHC14" s="254"/>
      <c r="WHD14" s="254"/>
      <c r="WHE14" s="254"/>
      <c r="WHF14" s="254"/>
      <c r="WHG14" s="254"/>
      <c r="WHH14" s="254"/>
      <c r="WHI14" s="254"/>
      <c r="WHJ14" s="254"/>
      <c r="WHK14" s="254"/>
      <c r="WHL14" s="254"/>
      <c r="WHM14" s="254"/>
      <c r="WHN14" s="254"/>
      <c r="WHO14" s="254"/>
      <c r="WHP14" s="254"/>
      <c r="WHQ14" s="254"/>
      <c r="WHR14" s="254"/>
      <c r="WHS14" s="254"/>
      <c r="WHT14" s="254"/>
      <c r="WHU14" s="254"/>
      <c r="WHV14" s="254"/>
      <c r="WHW14" s="254"/>
      <c r="WHX14" s="254"/>
      <c r="WHY14" s="254"/>
      <c r="WHZ14" s="254"/>
      <c r="WIA14" s="254"/>
      <c r="WIB14" s="254"/>
      <c r="WIC14" s="254"/>
      <c r="WID14" s="254"/>
      <c r="WIE14" s="254"/>
      <c r="WIF14" s="254"/>
      <c r="WIG14" s="254"/>
      <c r="WIH14" s="254"/>
      <c r="WII14" s="254"/>
      <c r="WIJ14" s="254"/>
      <c r="WIK14" s="254"/>
      <c r="WIL14" s="254"/>
      <c r="WIM14" s="254"/>
      <c r="WIN14" s="254"/>
      <c r="WIO14" s="254"/>
      <c r="WIP14" s="254"/>
      <c r="WIQ14" s="254"/>
      <c r="WIR14" s="254"/>
      <c r="WIS14" s="254"/>
      <c r="WIT14" s="254"/>
      <c r="WIU14" s="254"/>
      <c r="WIV14" s="254"/>
      <c r="WIW14" s="254"/>
      <c r="WIX14" s="254"/>
      <c r="WIY14" s="254"/>
      <c r="WIZ14" s="254"/>
      <c r="WJA14" s="254"/>
      <c r="WJB14" s="254"/>
      <c r="WJC14" s="254"/>
      <c r="WJD14" s="254"/>
      <c r="WJE14" s="254"/>
      <c r="WJF14" s="254"/>
      <c r="WJG14" s="254"/>
      <c r="WJH14" s="254"/>
      <c r="WJI14" s="254"/>
      <c r="WJJ14" s="254"/>
      <c r="WJK14" s="254"/>
      <c r="WJL14" s="254"/>
      <c r="WJM14" s="254"/>
      <c r="WJN14" s="254"/>
      <c r="WJO14" s="254"/>
      <c r="WJP14" s="254"/>
      <c r="WJQ14" s="254"/>
      <c r="WJR14" s="254"/>
      <c r="WJS14" s="254"/>
      <c r="WJT14" s="254"/>
      <c r="WJU14" s="254"/>
      <c r="WJV14" s="254"/>
      <c r="WJW14" s="254"/>
      <c r="WJX14" s="254"/>
      <c r="WJY14" s="254"/>
      <c r="WJZ14" s="254"/>
      <c r="WKA14" s="254"/>
      <c r="WKB14" s="254"/>
      <c r="WKC14" s="254"/>
      <c r="WKD14" s="254"/>
      <c r="WKE14" s="254"/>
      <c r="WKF14" s="254"/>
      <c r="WKG14" s="254"/>
      <c r="WKH14" s="254"/>
      <c r="WKI14" s="254"/>
      <c r="WKJ14" s="254"/>
      <c r="WKK14" s="254"/>
      <c r="WKL14" s="254"/>
      <c r="WKM14" s="254"/>
      <c r="WKN14" s="254"/>
      <c r="WKO14" s="254"/>
      <c r="WKP14" s="254"/>
      <c r="WKQ14" s="254"/>
      <c r="WKR14" s="254"/>
      <c r="WKS14" s="254"/>
      <c r="WKT14" s="254"/>
      <c r="WKU14" s="254"/>
      <c r="WKV14" s="254"/>
      <c r="WKW14" s="254"/>
      <c r="WKX14" s="254"/>
      <c r="WKY14" s="254"/>
      <c r="WKZ14" s="254"/>
      <c r="WLA14" s="254"/>
      <c r="WLB14" s="254"/>
      <c r="WLC14" s="254"/>
      <c r="WLD14" s="254"/>
      <c r="WLE14" s="254"/>
      <c r="WLF14" s="254"/>
      <c r="WLG14" s="254"/>
      <c r="WLH14" s="254"/>
      <c r="WLI14" s="254"/>
      <c r="WLJ14" s="254"/>
      <c r="WLK14" s="254"/>
      <c r="WLL14" s="254"/>
      <c r="WLM14" s="254"/>
      <c r="WLN14" s="254"/>
      <c r="WLO14" s="254"/>
      <c r="WLP14" s="254"/>
      <c r="WLQ14" s="254"/>
      <c r="WLR14" s="254"/>
      <c r="WLS14" s="254"/>
      <c r="WLT14" s="254"/>
      <c r="WLU14" s="254"/>
      <c r="WLV14" s="254"/>
      <c r="WLW14" s="254"/>
      <c r="WLX14" s="254"/>
      <c r="WLY14" s="254"/>
      <c r="WLZ14" s="254"/>
      <c r="WMA14" s="254"/>
      <c r="WMB14" s="254"/>
      <c r="WMC14" s="254"/>
      <c r="WMD14" s="254"/>
      <c r="WME14" s="254"/>
      <c r="WMF14" s="254"/>
      <c r="WMG14" s="254"/>
      <c r="WMH14" s="254"/>
      <c r="WMI14" s="254"/>
      <c r="WMJ14" s="254"/>
      <c r="WMK14" s="254"/>
      <c r="WML14" s="254"/>
      <c r="WMM14" s="254"/>
      <c r="WMN14" s="254"/>
      <c r="WMO14" s="254"/>
      <c r="WMP14" s="254"/>
      <c r="WMQ14" s="254"/>
      <c r="WMR14" s="254"/>
      <c r="WMS14" s="254"/>
      <c r="WMT14" s="254"/>
      <c r="WMU14" s="254"/>
      <c r="WMV14" s="254"/>
      <c r="WMW14" s="254"/>
      <c r="WMX14" s="254"/>
      <c r="WMY14" s="254"/>
      <c r="WMZ14" s="254"/>
      <c r="WNA14" s="254"/>
      <c r="WNB14" s="254"/>
      <c r="WNC14" s="254"/>
      <c r="WND14" s="254"/>
      <c r="WNE14" s="254"/>
      <c r="WNF14" s="254"/>
      <c r="WNG14" s="254"/>
      <c r="WNH14" s="254"/>
      <c r="WNI14" s="254"/>
      <c r="WNJ14" s="254"/>
      <c r="WNK14" s="254"/>
      <c r="WNL14" s="254"/>
      <c r="WNM14" s="254"/>
      <c r="WNN14" s="254"/>
      <c r="WNO14" s="254"/>
      <c r="WNP14" s="254"/>
      <c r="WNQ14" s="254"/>
      <c r="WNR14" s="254"/>
      <c r="WNS14" s="254"/>
      <c r="WNT14" s="254"/>
      <c r="WNU14" s="254"/>
      <c r="WNV14" s="254"/>
      <c r="WNW14" s="254"/>
      <c r="WNX14" s="254"/>
      <c r="WNY14" s="254"/>
      <c r="WNZ14" s="254"/>
      <c r="WOA14" s="254"/>
      <c r="WOB14" s="254"/>
      <c r="WOC14" s="254"/>
      <c r="WOD14" s="254"/>
      <c r="WOE14" s="254"/>
      <c r="WOF14" s="254"/>
      <c r="WOG14" s="254"/>
      <c r="WOH14" s="254"/>
      <c r="WOI14" s="254"/>
      <c r="WOJ14" s="254"/>
      <c r="WOK14" s="254"/>
      <c r="WOL14" s="254"/>
      <c r="WOM14" s="254"/>
      <c r="WON14" s="254"/>
      <c r="WOO14" s="254"/>
      <c r="WOP14" s="254"/>
      <c r="WOQ14" s="254"/>
      <c r="WOR14" s="254"/>
      <c r="WOS14" s="254"/>
      <c r="WOT14" s="254"/>
      <c r="WOU14" s="254"/>
      <c r="WOV14" s="254"/>
      <c r="WOW14" s="254"/>
      <c r="WOX14" s="254"/>
      <c r="WOY14" s="254"/>
      <c r="WOZ14" s="254"/>
      <c r="WPA14" s="254"/>
      <c r="WPB14" s="254"/>
      <c r="WPC14" s="254"/>
      <c r="WPD14" s="254"/>
      <c r="WPE14" s="254"/>
      <c r="WPF14" s="254"/>
      <c r="WPG14" s="254"/>
      <c r="WPH14" s="254"/>
      <c r="WPI14" s="254"/>
      <c r="WPJ14" s="254"/>
      <c r="WPK14" s="254"/>
      <c r="WPL14" s="254"/>
      <c r="WPM14" s="254"/>
      <c r="WPN14" s="254"/>
      <c r="WPO14" s="254"/>
      <c r="WPP14" s="254"/>
      <c r="WPQ14" s="254"/>
      <c r="WPR14" s="254"/>
      <c r="WPS14" s="254"/>
      <c r="WPT14" s="254"/>
      <c r="WPU14" s="254"/>
      <c r="WPV14" s="254"/>
      <c r="WPW14" s="254"/>
      <c r="WPX14" s="254"/>
      <c r="WPY14" s="254"/>
      <c r="WPZ14" s="254"/>
      <c r="WQA14" s="254"/>
      <c r="WQB14" s="254"/>
      <c r="WQC14" s="254"/>
      <c r="WQD14" s="254"/>
      <c r="WQE14" s="254"/>
      <c r="WQF14" s="254"/>
      <c r="WQG14" s="254"/>
      <c r="WQH14" s="254"/>
      <c r="WQI14" s="254"/>
      <c r="WQJ14" s="254"/>
      <c r="WQK14" s="254"/>
      <c r="WQL14" s="254"/>
      <c r="WQM14" s="254"/>
      <c r="WQN14" s="254"/>
      <c r="WQO14" s="254"/>
      <c r="WQP14" s="254"/>
      <c r="WQQ14" s="254"/>
      <c r="WQR14" s="254"/>
      <c r="WQS14" s="254"/>
      <c r="WQT14" s="254"/>
      <c r="WQU14" s="254"/>
      <c r="WQV14" s="254"/>
      <c r="WQW14" s="254"/>
      <c r="WQX14" s="254"/>
      <c r="WQY14" s="254"/>
      <c r="WQZ14" s="254"/>
      <c r="WRA14" s="254"/>
      <c r="WRB14" s="254"/>
      <c r="WRC14" s="254"/>
      <c r="WRD14" s="254"/>
      <c r="WRE14" s="254"/>
      <c r="WRF14" s="254"/>
      <c r="WRG14" s="254"/>
      <c r="WRH14" s="254"/>
      <c r="WRI14" s="254"/>
      <c r="WRJ14" s="254"/>
      <c r="WRK14" s="254"/>
      <c r="WRL14" s="254"/>
      <c r="WRM14" s="254"/>
      <c r="WRN14" s="254"/>
      <c r="WRO14" s="254"/>
      <c r="WRP14" s="254"/>
      <c r="WRQ14" s="254"/>
      <c r="WRR14" s="254"/>
      <c r="WRS14" s="254"/>
      <c r="WRT14" s="254"/>
      <c r="WRU14" s="254"/>
      <c r="WRV14" s="254"/>
      <c r="WRW14" s="254"/>
      <c r="WRX14" s="254"/>
      <c r="WRY14" s="254"/>
      <c r="WRZ14" s="254"/>
      <c r="WSA14" s="254"/>
      <c r="WSB14" s="254"/>
      <c r="WSC14" s="254"/>
      <c r="WSD14" s="254"/>
      <c r="WSE14" s="254"/>
      <c r="WSF14" s="254"/>
      <c r="WSG14" s="254"/>
      <c r="WSH14" s="254"/>
      <c r="WSI14" s="254"/>
      <c r="WSJ14" s="254"/>
      <c r="WSK14" s="254"/>
      <c r="WSL14" s="254"/>
      <c r="WSM14" s="254"/>
      <c r="WSN14" s="254"/>
      <c r="WSO14" s="254"/>
      <c r="WSP14" s="254"/>
      <c r="WSQ14" s="254"/>
      <c r="WSR14" s="254"/>
      <c r="WSS14" s="254"/>
      <c r="WST14" s="254"/>
      <c r="WSU14" s="254"/>
      <c r="WSV14" s="254"/>
      <c r="WSW14" s="254"/>
      <c r="WSX14" s="254"/>
      <c r="WSY14" s="254"/>
      <c r="WSZ14" s="254"/>
      <c r="WTA14" s="254"/>
      <c r="WTB14" s="254"/>
      <c r="WTC14" s="254"/>
      <c r="WTD14" s="254"/>
      <c r="WTE14" s="254"/>
      <c r="WTF14" s="254"/>
      <c r="WTG14" s="254"/>
      <c r="WTH14" s="254"/>
      <c r="WTI14" s="254"/>
      <c r="WTJ14" s="254"/>
      <c r="WTK14" s="254"/>
      <c r="WTL14" s="254"/>
      <c r="WTM14" s="254"/>
      <c r="WTN14" s="254"/>
      <c r="WTO14" s="254"/>
      <c r="WTP14" s="254"/>
      <c r="WTQ14" s="254"/>
      <c r="WTR14" s="254"/>
      <c r="WTS14" s="254"/>
      <c r="WTT14" s="254"/>
      <c r="WTU14" s="254"/>
      <c r="WTV14" s="254"/>
      <c r="WTW14" s="254"/>
      <c r="WTX14" s="254"/>
      <c r="WTY14" s="254"/>
      <c r="WTZ14" s="254"/>
      <c r="WUA14" s="254"/>
      <c r="WUB14" s="254"/>
      <c r="WUC14" s="254"/>
      <c r="WUD14" s="254"/>
      <c r="WUE14" s="254"/>
      <c r="WUF14" s="254"/>
      <c r="WUG14" s="254"/>
      <c r="WUH14" s="254"/>
      <c r="WUI14" s="254"/>
      <c r="WUJ14" s="254"/>
      <c r="WUK14" s="254"/>
      <c r="WUL14" s="254"/>
      <c r="WUM14" s="254"/>
      <c r="WUN14" s="254"/>
      <c r="WUO14" s="254"/>
      <c r="WUP14" s="254"/>
      <c r="WUQ14" s="254"/>
      <c r="WUR14" s="254"/>
      <c r="WUS14" s="254"/>
      <c r="WUT14" s="254"/>
      <c r="WUU14" s="254"/>
      <c r="WUV14" s="254"/>
      <c r="WUW14" s="254"/>
      <c r="WUX14" s="254"/>
      <c r="WUY14" s="254"/>
      <c r="WUZ14" s="254"/>
      <c r="WVA14" s="254"/>
      <c r="WVB14" s="254"/>
      <c r="WVC14" s="254"/>
      <c r="WVD14" s="254"/>
      <c r="WVE14" s="254"/>
      <c r="WVF14" s="254"/>
      <c r="WVG14" s="254"/>
      <c r="WVH14" s="254"/>
      <c r="WVI14" s="254"/>
      <c r="WVJ14" s="254"/>
      <c r="WVK14" s="254"/>
      <c r="WVL14" s="254"/>
      <c r="WVM14" s="254"/>
      <c r="WVN14" s="254"/>
      <c r="WVO14" s="254"/>
      <c r="WVP14" s="254"/>
      <c r="WVQ14" s="254"/>
      <c r="WVR14" s="254"/>
      <c r="WVS14" s="254"/>
      <c r="WVT14" s="254"/>
      <c r="WVU14" s="254"/>
      <c r="WVV14" s="254"/>
      <c r="WVW14" s="254"/>
      <c r="WVX14" s="254"/>
      <c r="WVY14" s="254"/>
      <c r="WVZ14" s="254"/>
      <c r="WWA14" s="254"/>
      <c r="WWB14" s="254"/>
      <c r="WWC14" s="254"/>
      <c r="WWD14" s="254"/>
      <c r="WWE14" s="254"/>
      <c r="WWF14" s="254"/>
      <c r="WWG14" s="254"/>
      <c r="WWH14" s="254"/>
      <c r="WWI14" s="254"/>
      <c r="WWJ14" s="254"/>
      <c r="WWK14" s="254"/>
      <c r="WWL14" s="254"/>
      <c r="WWM14" s="254"/>
      <c r="WWN14" s="254"/>
      <c r="WWO14" s="254"/>
      <c r="WWP14" s="254"/>
      <c r="WWQ14" s="254"/>
      <c r="WWR14" s="254"/>
      <c r="WWS14" s="254"/>
      <c r="WWT14" s="254"/>
      <c r="WWU14" s="254"/>
      <c r="WWV14" s="254"/>
      <c r="WWW14" s="254"/>
      <c r="WWX14" s="254"/>
      <c r="WWY14" s="254"/>
      <c r="WWZ14" s="254"/>
      <c r="WXA14" s="254"/>
      <c r="WXB14" s="254"/>
      <c r="WXC14" s="254"/>
      <c r="WXD14" s="254"/>
      <c r="WXE14" s="254"/>
      <c r="WXF14" s="254"/>
      <c r="WXG14" s="254"/>
      <c r="WXH14" s="254"/>
      <c r="WXI14" s="254"/>
      <c r="WXJ14" s="254"/>
      <c r="WXK14" s="254"/>
      <c r="WXL14" s="254"/>
      <c r="WXM14" s="254"/>
      <c r="WXN14" s="254"/>
      <c r="WXO14" s="254"/>
      <c r="WXP14" s="254"/>
      <c r="WXQ14" s="254"/>
      <c r="WXR14" s="254"/>
      <c r="WXS14" s="254"/>
      <c r="WXT14" s="254"/>
      <c r="WXU14" s="254"/>
      <c r="WXV14" s="254"/>
      <c r="WXW14" s="254"/>
      <c r="WXX14" s="254"/>
      <c r="WXY14" s="254"/>
      <c r="WXZ14" s="254"/>
      <c r="WYA14" s="254"/>
      <c r="WYB14" s="254"/>
      <c r="WYC14" s="254"/>
      <c r="WYD14" s="254"/>
      <c r="WYE14" s="254"/>
      <c r="WYF14" s="254"/>
      <c r="WYG14" s="254"/>
      <c r="WYH14" s="254"/>
      <c r="WYI14" s="254"/>
      <c r="WYJ14" s="254"/>
      <c r="WYK14" s="254"/>
      <c r="WYL14" s="254"/>
      <c r="WYM14" s="254"/>
      <c r="WYN14" s="254"/>
      <c r="WYO14" s="254"/>
      <c r="WYP14" s="254"/>
      <c r="WYQ14" s="254"/>
      <c r="WYR14" s="254"/>
      <c r="WYS14" s="254"/>
      <c r="WYT14" s="254"/>
      <c r="WYU14" s="254"/>
      <c r="WYV14" s="254"/>
      <c r="WYW14" s="254"/>
      <c r="WYX14" s="254"/>
      <c r="WYY14" s="254"/>
      <c r="WYZ14" s="254"/>
      <c r="WZA14" s="254"/>
      <c r="WZB14" s="254"/>
      <c r="WZC14" s="254"/>
      <c r="WZD14" s="254"/>
      <c r="WZE14" s="254"/>
      <c r="WZF14" s="254"/>
      <c r="WZG14" s="254"/>
      <c r="WZH14" s="254"/>
      <c r="WZI14" s="254"/>
      <c r="WZJ14" s="254"/>
      <c r="WZK14" s="254"/>
      <c r="WZL14" s="254"/>
      <c r="WZM14" s="254"/>
      <c r="WZN14" s="254"/>
      <c r="WZO14" s="254"/>
      <c r="WZP14" s="254"/>
      <c r="WZQ14" s="254"/>
      <c r="WZR14" s="254"/>
      <c r="WZS14" s="254"/>
      <c r="WZT14" s="254"/>
      <c r="WZU14" s="254"/>
      <c r="WZV14" s="254"/>
      <c r="WZW14" s="254"/>
      <c r="WZX14" s="254"/>
      <c r="WZY14" s="254"/>
      <c r="WZZ14" s="254"/>
      <c r="XAA14" s="254"/>
      <c r="XAB14" s="254"/>
      <c r="XAC14" s="254"/>
      <c r="XAD14" s="254"/>
      <c r="XAE14" s="254"/>
      <c r="XAF14" s="254"/>
      <c r="XAG14" s="254"/>
      <c r="XAH14" s="254"/>
      <c r="XAI14" s="254"/>
      <c r="XAJ14" s="254"/>
      <c r="XAK14" s="254"/>
      <c r="XAL14" s="254"/>
      <c r="XAM14" s="254"/>
      <c r="XAN14" s="254"/>
      <c r="XAO14" s="254"/>
      <c r="XAP14" s="254"/>
      <c r="XAQ14" s="254"/>
      <c r="XAR14" s="254"/>
      <c r="XAS14" s="254"/>
      <c r="XAT14" s="254"/>
      <c r="XAU14" s="254"/>
      <c r="XAV14" s="254"/>
      <c r="XAW14" s="254"/>
      <c r="XAX14" s="254"/>
      <c r="XAY14" s="254"/>
      <c r="XAZ14" s="254"/>
      <c r="XBA14" s="254"/>
      <c r="XBB14" s="254"/>
      <c r="XBC14" s="254"/>
      <c r="XBD14" s="254"/>
      <c r="XBE14" s="254"/>
      <c r="XBF14" s="254"/>
      <c r="XBG14" s="254"/>
      <c r="XBH14" s="254"/>
      <c r="XBI14" s="254"/>
      <c r="XBJ14" s="254"/>
      <c r="XBK14" s="254"/>
      <c r="XBL14" s="254"/>
      <c r="XBM14" s="254"/>
      <c r="XBN14" s="254"/>
      <c r="XBO14" s="254"/>
      <c r="XBP14" s="254"/>
      <c r="XBQ14" s="254"/>
      <c r="XBR14" s="254"/>
      <c r="XBS14" s="254"/>
      <c r="XBT14" s="254"/>
      <c r="XBU14" s="254"/>
      <c r="XBV14" s="254"/>
      <c r="XBW14" s="254"/>
      <c r="XBX14" s="254"/>
      <c r="XBY14" s="254"/>
      <c r="XBZ14" s="254"/>
      <c r="XCA14" s="254"/>
      <c r="XCB14" s="254"/>
      <c r="XCC14" s="254"/>
      <c r="XCD14" s="254"/>
      <c r="XCE14" s="254"/>
      <c r="XCF14" s="254"/>
      <c r="XCG14" s="254"/>
      <c r="XCH14" s="254"/>
      <c r="XCI14" s="254"/>
      <c r="XCJ14" s="254"/>
      <c r="XCK14" s="254"/>
      <c r="XCL14" s="254"/>
      <c r="XCM14" s="254"/>
      <c r="XCN14" s="254"/>
      <c r="XCO14" s="254"/>
      <c r="XCP14" s="254"/>
      <c r="XCQ14" s="254"/>
      <c r="XCR14" s="254"/>
      <c r="XCS14" s="254"/>
      <c r="XCT14" s="254"/>
      <c r="XCU14" s="254"/>
      <c r="XCV14" s="254"/>
      <c r="XCW14" s="254"/>
      <c r="XCX14" s="254"/>
      <c r="XCY14" s="254"/>
      <c r="XCZ14" s="254"/>
      <c r="XDA14" s="254"/>
      <c r="XDB14" s="254"/>
      <c r="XDC14" s="254"/>
      <c r="XDD14" s="254"/>
      <c r="XDE14" s="254"/>
      <c r="XDF14" s="254"/>
      <c r="XDG14" s="254"/>
      <c r="XDH14" s="254"/>
      <c r="XDI14" s="254"/>
      <c r="XDJ14" s="254"/>
      <c r="XDK14" s="254"/>
      <c r="XDL14" s="254"/>
      <c r="XDM14" s="254"/>
      <c r="XDN14" s="254"/>
      <c r="XDO14" s="254"/>
      <c r="XDP14" s="254"/>
      <c r="XDQ14" s="254"/>
      <c r="XDR14" s="254"/>
      <c r="XDS14" s="254"/>
      <c r="XDT14" s="254"/>
      <c r="XDU14" s="254"/>
      <c r="XDV14" s="254"/>
      <c r="XDW14" s="254"/>
      <c r="XDX14" s="254"/>
      <c r="XDY14" s="254"/>
      <c r="XDZ14" s="254"/>
      <c r="XEA14" s="254"/>
      <c r="XEB14" s="254"/>
      <c r="XEC14" s="254"/>
      <c r="XED14" s="254"/>
      <c r="XEE14" s="254"/>
      <c r="XEF14" s="254"/>
      <c r="XEG14" s="254"/>
      <c r="XEH14" s="254"/>
      <c r="XEI14" s="254"/>
      <c r="XEJ14" s="254"/>
      <c r="XEK14" s="254"/>
      <c r="XEL14" s="254"/>
      <c r="XEM14" s="254"/>
      <c r="XEN14" s="254"/>
      <c r="XEO14" s="254"/>
      <c r="XEP14" s="254"/>
      <c r="XEQ14" s="254"/>
      <c r="XER14" s="254"/>
      <c r="XES14" s="254"/>
      <c r="XET14" s="254"/>
      <c r="XEU14" s="254"/>
      <c r="XEV14" s="254"/>
      <c r="XEW14" s="254"/>
      <c r="XEX14" s="254"/>
      <c r="XEY14" s="254"/>
      <c r="XEZ14" s="254"/>
      <c r="XFA14" s="254"/>
      <c r="XFB14" s="254"/>
      <c r="XFC14" s="254"/>
      <c r="XFD14" s="254"/>
    </row>
    <row r="15" spans="1:16384" s="31" customFormat="1" ht="15" customHeight="1">
      <c r="A15" s="28" t="s">
        <v>3</v>
      </c>
      <c r="B15" s="255" t="s">
        <v>4</v>
      </c>
      <c r="C15" s="255"/>
      <c r="D15" s="255"/>
      <c r="E15" s="29" t="s">
        <v>5</v>
      </c>
      <c r="F15" s="30">
        <f>SUM(F16)</f>
        <v>73.430000000000007</v>
      </c>
    </row>
    <row r="16" spans="1:16384" ht="12.95" customHeight="1">
      <c r="A16" s="15" t="s">
        <v>179</v>
      </c>
      <c r="B16" s="1" t="s">
        <v>154</v>
      </c>
      <c r="C16" s="1" t="s">
        <v>175</v>
      </c>
      <c r="D16" s="16">
        <v>1</v>
      </c>
      <c r="E16" s="17">
        <f>COTAÇÕES!BW3</f>
        <v>73.430000000000007</v>
      </c>
      <c r="F16" s="18">
        <f>E16*D16</f>
        <v>73.430000000000007</v>
      </c>
    </row>
    <row r="17" spans="1:16384" ht="42" customHeight="1">
      <c r="A17" s="254" t="s">
        <v>180</v>
      </c>
      <c r="B17" s="254"/>
      <c r="C17" s="254"/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  <c r="AP17" s="254"/>
      <c r="AQ17" s="254"/>
      <c r="AR17" s="254"/>
      <c r="AS17" s="254"/>
      <c r="AT17" s="254"/>
      <c r="AU17" s="254"/>
      <c r="AV17" s="254"/>
      <c r="AW17" s="254"/>
      <c r="AX17" s="254"/>
      <c r="AY17" s="254"/>
      <c r="AZ17" s="254"/>
      <c r="BA17" s="254"/>
      <c r="BB17" s="254"/>
      <c r="BC17" s="254"/>
      <c r="BD17" s="254"/>
      <c r="BE17" s="254"/>
      <c r="BF17" s="254"/>
      <c r="BG17" s="254"/>
      <c r="BH17" s="254"/>
      <c r="BI17" s="254"/>
      <c r="BJ17" s="254"/>
      <c r="BK17" s="254"/>
      <c r="BL17" s="254"/>
      <c r="BM17" s="254"/>
      <c r="BN17" s="254"/>
      <c r="BO17" s="254"/>
      <c r="BP17" s="254"/>
      <c r="BQ17" s="254"/>
      <c r="BR17" s="254"/>
      <c r="BS17" s="254"/>
      <c r="BT17" s="254"/>
      <c r="BU17" s="254"/>
      <c r="BV17" s="254"/>
      <c r="BW17" s="254"/>
      <c r="BX17" s="254"/>
      <c r="BY17" s="254"/>
      <c r="BZ17" s="254"/>
      <c r="CA17" s="254"/>
      <c r="CB17" s="254"/>
      <c r="CC17" s="254"/>
      <c r="CD17" s="254"/>
      <c r="CE17" s="254"/>
      <c r="CF17" s="254"/>
      <c r="CG17" s="254"/>
      <c r="CH17" s="254"/>
      <c r="CI17" s="254"/>
      <c r="CJ17" s="254"/>
      <c r="CK17" s="254"/>
      <c r="CL17" s="254"/>
      <c r="CM17" s="254"/>
      <c r="CN17" s="254"/>
      <c r="CO17" s="254"/>
      <c r="CP17" s="254"/>
      <c r="CQ17" s="254"/>
      <c r="CR17" s="254"/>
      <c r="CS17" s="254"/>
      <c r="CT17" s="254"/>
      <c r="CU17" s="254"/>
      <c r="CV17" s="254"/>
      <c r="CW17" s="254"/>
      <c r="CX17" s="254"/>
      <c r="CY17" s="254"/>
      <c r="CZ17" s="254"/>
      <c r="DA17" s="254"/>
      <c r="DB17" s="254"/>
      <c r="DC17" s="254"/>
      <c r="DD17" s="254"/>
      <c r="DE17" s="254"/>
      <c r="DF17" s="254"/>
      <c r="DG17" s="254"/>
      <c r="DH17" s="254"/>
      <c r="DI17" s="254"/>
      <c r="DJ17" s="254"/>
      <c r="DK17" s="254"/>
      <c r="DL17" s="254"/>
      <c r="DM17" s="254"/>
      <c r="DN17" s="254"/>
      <c r="DO17" s="254"/>
      <c r="DP17" s="254"/>
      <c r="DQ17" s="254"/>
      <c r="DR17" s="254"/>
      <c r="DS17" s="254"/>
      <c r="DT17" s="254"/>
      <c r="DU17" s="254"/>
      <c r="DV17" s="254"/>
      <c r="DW17" s="254"/>
      <c r="DX17" s="254"/>
      <c r="DY17" s="254"/>
      <c r="DZ17" s="254"/>
      <c r="EA17" s="254"/>
      <c r="EB17" s="254"/>
      <c r="EC17" s="254"/>
      <c r="ED17" s="254"/>
      <c r="EE17" s="254"/>
      <c r="EF17" s="254"/>
      <c r="EG17" s="254"/>
      <c r="EH17" s="254"/>
      <c r="EI17" s="254"/>
      <c r="EJ17" s="254"/>
      <c r="EK17" s="254"/>
      <c r="EL17" s="254"/>
      <c r="EM17" s="254"/>
      <c r="EN17" s="254"/>
      <c r="EO17" s="254"/>
      <c r="EP17" s="254"/>
      <c r="EQ17" s="254"/>
      <c r="ER17" s="254"/>
      <c r="ES17" s="254"/>
      <c r="ET17" s="254"/>
      <c r="EU17" s="254"/>
      <c r="EV17" s="254"/>
      <c r="EW17" s="254"/>
      <c r="EX17" s="254"/>
      <c r="EY17" s="254"/>
      <c r="EZ17" s="254"/>
      <c r="FA17" s="254"/>
      <c r="FB17" s="254"/>
      <c r="FC17" s="254"/>
      <c r="FD17" s="254"/>
      <c r="FE17" s="254"/>
      <c r="FF17" s="254"/>
      <c r="FG17" s="254"/>
      <c r="FH17" s="254"/>
      <c r="FI17" s="254"/>
      <c r="FJ17" s="254"/>
      <c r="FK17" s="254"/>
      <c r="FL17" s="254"/>
      <c r="FM17" s="254"/>
      <c r="FN17" s="254"/>
      <c r="FO17" s="254"/>
      <c r="FP17" s="254"/>
      <c r="FQ17" s="254"/>
      <c r="FR17" s="254"/>
      <c r="FS17" s="254"/>
      <c r="FT17" s="254"/>
      <c r="FU17" s="254"/>
      <c r="FV17" s="254"/>
      <c r="FW17" s="254"/>
      <c r="FX17" s="254"/>
      <c r="FY17" s="254"/>
      <c r="FZ17" s="254"/>
      <c r="GA17" s="254"/>
      <c r="GB17" s="254"/>
      <c r="GC17" s="254"/>
      <c r="GD17" s="254"/>
      <c r="GE17" s="254"/>
      <c r="GF17" s="254"/>
      <c r="GG17" s="254"/>
      <c r="GH17" s="254"/>
      <c r="GI17" s="254"/>
      <c r="GJ17" s="254"/>
      <c r="GK17" s="254"/>
      <c r="GL17" s="254"/>
      <c r="GM17" s="254"/>
      <c r="GN17" s="254"/>
      <c r="GO17" s="254"/>
      <c r="GP17" s="254"/>
      <c r="GQ17" s="254"/>
      <c r="GR17" s="254"/>
      <c r="GS17" s="254"/>
      <c r="GT17" s="254"/>
      <c r="GU17" s="254"/>
      <c r="GV17" s="254"/>
      <c r="GW17" s="254"/>
      <c r="GX17" s="254"/>
      <c r="GY17" s="254"/>
      <c r="GZ17" s="254"/>
      <c r="HA17" s="254"/>
      <c r="HB17" s="254"/>
      <c r="HC17" s="254"/>
      <c r="HD17" s="254"/>
      <c r="HE17" s="254"/>
      <c r="HF17" s="254"/>
      <c r="HG17" s="254"/>
      <c r="HH17" s="254"/>
      <c r="HI17" s="254"/>
      <c r="HJ17" s="254"/>
      <c r="HK17" s="254"/>
      <c r="HL17" s="254"/>
      <c r="HM17" s="254"/>
      <c r="HN17" s="254"/>
      <c r="HO17" s="254"/>
      <c r="HP17" s="254"/>
      <c r="HQ17" s="254"/>
      <c r="HR17" s="254"/>
      <c r="HS17" s="254"/>
      <c r="HT17" s="254"/>
      <c r="HU17" s="254"/>
      <c r="HV17" s="254"/>
      <c r="HW17" s="254"/>
      <c r="HX17" s="254"/>
      <c r="HY17" s="254"/>
      <c r="HZ17" s="254"/>
      <c r="IA17" s="254"/>
      <c r="IB17" s="254"/>
      <c r="IC17" s="254"/>
      <c r="ID17" s="254"/>
      <c r="IE17" s="254"/>
      <c r="IF17" s="254"/>
      <c r="IG17" s="254"/>
      <c r="IH17" s="254"/>
      <c r="II17" s="254"/>
      <c r="IJ17" s="254"/>
      <c r="IK17" s="254"/>
      <c r="IL17" s="254"/>
      <c r="IM17" s="254"/>
      <c r="IN17" s="254"/>
      <c r="IO17" s="254"/>
      <c r="IP17" s="254"/>
      <c r="IQ17" s="254"/>
      <c r="IR17" s="254"/>
      <c r="IS17" s="254"/>
      <c r="IT17" s="254"/>
      <c r="IU17" s="254"/>
      <c r="IV17" s="254"/>
      <c r="IW17" s="254"/>
      <c r="IX17" s="254"/>
      <c r="IY17" s="254"/>
      <c r="IZ17" s="254"/>
      <c r="JA17" s="254"/>
      <c r="JB17" s="254"/>
      <c r="JC17" s="254"/>
      <c r="JD17" s="254"/>
      <c r="JE17" s="254"/>
      <c r="JF17" s="254"/>
      <c r="JG17" s="254"/>
      <c r="JH17" s="254"/>
      <c r="JI17" s="254"/>
      <c r="JJ17" s="254"/>
      <c r="JK17" s="254"/>
      <c r="JL17" s="254"/>
      <c r="JM17" s="254"/>
      <c r="JN17" s="254"/>
      <c r="JO17" s="254"/>
      <c r="JP17" s="254"/>
      <c r="JQ17" s="254"/>
      <c r="JR17" s="254"/>
      <c r="JS17" s="254"/>
      <c r="JT17" s="254"/>
      <c r="JU17" s="254"/>
      <c r="JV17" s="254"/>
      <c r="JW17" s="254"/>
      <c r="JX17" s="254"/>
      <c r="JY17" s="254"/>
      <c r="JZ17" s="254"/>
      <c r="KA17" s="254"/>
      <c r="KB17" s="254"/>
      <c r="KC17" s="254"/>
      <c r="KD17" s="254"/>
      <c r="KE17" s="254"/>
      <c r="KF17" s="254"/>
      <c r="KG17" s="254"/>
      <c r="KH17" s="254"/>
      <c r="KI17" s="254"/>
      <c r="KJ17" s="254"/>
      <c r="KK17" s="254"/>
      <c r="KL17" s="254"/>
      <c r="KM17" s="254"/>
      <c r="KN17" s="254"/>
      <c r="KO17" s="254"/>
      <c r="KP17" s="254"/>
      <c r="KQ17" s="254"/>
      <c r="KR17" s="254"/>
      <c r="KS17" s="254"/>
      <c r="KT17" s="254"/>
      <c r="KU17" s="254"/>
      <c r="KV17" s="254"/>
      <c r="KW17" s="254"/>
      <c r="KX17" s="254"/>
      <c r="KY17" s="254"/>
      <c r="KZ17" s="254"/>
      <c r="LA17" s="254"/>
      <c r="LB17" s="254"/>
      <c r="LC17" s="254"/>
      <c r="LD17" s="254"/>
      <c r="LE17" s="254"/>
      <c r="LF17" s="254"/>
      <c r="LG17" s="254"/>
      <c r="LH17" s="254"/>
      <c r="LI17" s="254"/>
      <c r="LJ17" s="254"/>
      <c r="LK17" s="254"/>
      <c r="LL17" s="254"/>
      <c r="LM17" s="254"/>
      <c r="LN17" s="254"/>
      <c r="LO17" s="254"/>
      <c r="LP17" s="254"/>
      <c r="LQ17" s="254"/>
      <c r="LR17" s="254"/>
      <c r="LS17" s="254"/>
      <c r="LT17" s="254"/>
      <c r="LU17" s="254"/>
      <c r="LV17" s="254"/>
      <c r="LW17" s="254"/>
      <c r="LX17" s="254"/>
      <c r="LY17" s="254"/>
      <c r="LZ17" s="254"/>
      <c r="MA17" s="254"/>
      <c r="MB17" s="254"/>
      <c r="MC17" s="254"/>
      <c r="MD17" s="254"/>
      <c r="ME17" s="254"/>
      <c r="MF17" s="254"/>
      <c r="MG17" s="254"/>
      <c r="MH17" s="254"/>
      <c r="MI17" s="254"/>
      <c r="MJ17" s="254"/>
      <c r="MK17" s="254"/>
      <c r="ML17" s="254"/>
      <c r="MM17" s="254"/>
      <c r="MN17" s="254"/>
      <c r="MO17" s="254"/>
      <c r="MP17" s="254"/>
      <c r="MQ17" s="254"/>
      <c r="MR17" s="254"/>
      <c r="MS17" s="254"/>
      <c r="MT17" s="254"/>
      <c r="MU17" s="254"/>
      <c r="MV17" s="254"/>
      <c r="MW17" s="254"/>
      <c r="MX17" s="254"/>
      <c r="MY17" s="254"/>
      <c r="MZ17" s="254"/>
      <c r="NA17" s="254"/>
      <c r="NB17" s="254"/>
      <c r="NC17" s="254"/>
      <c r="ND17" s="254"/>
      <c r="NE17" s="254"/>
      <c r="NF17" s="254"/>
      <c r="NG17" s="254"/>
      <c r="NH17" s="254"/>
      <c r="NI17" s="254"/>
      <c r="NJ17" s="254"/>
      <c r="NK17" s="254"/>
      <c r="NL17" s="254"/>
      <c r="NM17" s="254"/>
      <c r="NN17" s="254"/>
      <c r="NO17" s="254"/>
      <c r="NP17" s="254"/>
      <c r="NQ17" s="254"/>
      <c r="NR17" s="254"/>
      <c r="NS17" s="254"/>
      <c r="NT17" s="254"/>
      <c r="NU17" s="254"/>
      <c r="NV17" s="254"/>
      <c r="NW17" s="254"/>
      <c r="NX17" s="254"/>
      <c r="NY17" s="254"/>
      <c r="NZ17" s="254"/>
      <c r="OA17" s="254"/>
      <c r="OB17" s="254"/>
      <c r="OC17" s="254"/>
      <c r="OD17" s="254"/>
      <c r="OE17" s="254"/>
      <c r="OF17" s="254"/>
      <c r="OG17" s="254"/>
      <c r="OH17" s="254"/>
      <c r="OI17" s="254"/>
      <c r="OJ17" s="254"/>
      <c r="OK17" s="254"/>
      <c r="OL17" s="254"/>
      <c r="OM17" s="254"/>
      <c r="ON17" s="254"/>
      <c r="OO17" s="254"/>
      <c r="OP17" s="254"/>
      <c r="OQ17" s="254"/>
      <c r="OR17" s="254"/>
      <c r="OS17" s="254"/>
      <c r="OT17" s="254"/>
      <c r="OU17" s="254"/>
      <c r="OV17" s="254"/>
      <c r="OW17" s="254"/>
      <c r="OX17" s="254"/>
      <c r="OY17" s="254"/>
      <c r="OZ17" s="254"/>
      <c r="PA17" s="254"/>
      <c r="PB17" s="254"/>
      <c r="PC17" s="254"/>
      <c r="PD17" s="254"/>
      <c r="PE17" s="254"/>
      <c r="PF17" s="254"/>
      <c r="PG17" s="254"/>
      <c r="PH17" s="254"/>
      <c r="PI17" s="254"/>
      <c r="PJ17" s="254"/>
      <c r="PK17" s="254"/>
      <c r="PL17" s="254"/>
      <c r="PM17" s="254"/>
      <c r="PN17" s="254"/>
      <c r="PO17" s="254"/>
      <c r="PP17" s="254"/>
      <c r="PQ17" s="254"/>
      <c r="PR17" s="254"/>
      <c r="PS17" s="254"/>
      <c r="PT17" s="254"/>
      <c r="PU17" s="254"/>
      <c r="PV17" s="254"/>
      <c r="PW17" s="254"/>
      <c r="PX17" s="254"/>
      <c r="PY17" s="254"/>
      <c r="PZ17" s="254"/>
      <c r="QA17" s="254"/>
      <c r="QB17" s="254"/>
      <c r="QC17" s="254"/>
      <c r="QD17" s="254"/>
      <c r="QE17" s="254"/>
      <c r="QF17" s="254"/>
      <c r="QG17" s="254"/>
      <c r="QH17" s="254"/>
      <c r="QI17" s="254"/>
      <c r="QJ17" s="254"/>
      <c r="QK17" s="254"/>
      <c r="QL17" s="254"/>
      <c r="QM17" s="254"/>
      <c r="QN17" s="254"/>
      <c r="QO17" s="254"/>
      <c r="QP17" s="254"/>
      <c r="QQ17" s="254"/>
      <c r="QR17" s="254"/>
      <c r="QS17" s="254"/>
      <c r="QT17" s="254"/>
      <c r="QU17" s="254"/>
      <c r="QV17" s="254"/>
      <c r="QW17" s="254"/>
      <c r="QX17" s="254"/>
      <c r="QY17" s="254"/>
      <c r="QZ17" s="254"/>
      <c r="RA17" s="254"/>
      <c r="RB17" s="254"/>
      <c r="RC17" s="254"/>
      <c r="RD17" s="254"/>
      <c r="RE17" s="254"/>
      <c r="RF17" s="254"/>
      <c r="RG17" s="254"/>
      <c r="RH17" s="254"/>
      <c r="RI17" s="254"/>
      <c r="RJ17" s="254"/>
      <c r="RK17" s="254"/>
      <c r="RL17" s="254"/>
      <c r="RM17" s="254"/>
      <c r="RN17" s="254"/>
      <c r="RO17" s="254"/>
      <c r="RP17" s="254"/>
      <c r="RQ17" s="254"/>
      <c r="RR17" s="254"/>
      <c r="RS17" s="254"/>
      <c r="RT17" s="254"/>
      <c r="RU17" s="254"/>
      <c r="RV17" s="254"/>
      <c r="RW17" s="254"/>
      <c r="RX17" s="254"/>
      <c r="RY17" s="254"/>
      <c r="RZ17" s="254"/>
      <c r="SA17" s="254"/>
      <c r="SB17" s="254"/>
      <c r="SC17" s="254"/>
      <c r="SD17" s="254"/>
      <c r="SE17" s="254"/>
      <c r="SF17" s="254"/>
      <c r="SG17" s="254"/>
      <c r="SH17" s="254"/>
      <c r="SI17" s="254"/>
      <c r="SJ17" s="254"/>
      <c r="SK17" s="254"/>
      <c r="SL17" s="254"/>
      <c r="SM17" s="254"/>
      <c r="SN17" s="254"/>
      <c r="SO17" s="254"/>
      <c r="SP17" s="254"/>
      <c r="SQ17" s="254"/>
      <c r="SR17" s="254"/>
      <c r="SS17" s="254"/>
      <c r="ST17" s="254"/>
      <c r="SU17" s="254"/>
      <c r="SV17" s="254"/>
      <c r="SW17" s="254"/>
      <c r="SX17" s="254"/>
      <c r="SY17" s="254"/>
      <c r="SZ17" s="254"/>
      <c r="TA17" s="254"/>
      <c r="TB17" s="254"/>
      <c r="TC17" s="254"/>
      <c r="TD17" s="254"/>
      <c r="TE17" s="254"/>
      <c r="TF17" s="254"/>
      <c r="TG17" s="254"/>
      <c r="TH17" s="254"/>
      <c r="TI17" s="254"/>
      <c r="TJ17" s="254"/>
      <c r="TK17" s="254"/>
      <c r="TL17" s="254"/>
      <c r="TM17" s="254"/>
      <c r="TN17" s="254"/>
      <c r="TO17" s="254"/>
      <c r="TP17" s="254"/>
      <c r="TQ17" s="254"/>
      <c r="TR17" s="254"/>
      <c r="TS17" s="254"/>
      <c r="TT17" s="254"/>
      <c r="TU17" s="254"/>
      <c r="TV17" s="254"/>
      <c r="TW17" s="254"/>
      <c r="TX17" s="254"/>
      <c r="TY17" s="254"/>
      <c r="TZ17" s="254"/>
      <c r="UA17" s="254"/>
      <c r="UB17" s="254"/>
      <c r="UC17" s="254"/>
      <c r="UD17" s="254"/>
      <c r="UE17" s="254"/>
      <c r="UF17" s="254"/>
      <c r="UG17" s="254"/>
      <c r="UH17" s="254"/>
      <c r="UI17" s="254"/>
      <c r="UJ17" s="254"/>
      <c r="UK17" s="254"/>
      <c r="UL17" s="254"/>
      <c r="UM17" s="254"/>
      <c r="UN17" s="254"/>
      <c r="UO17" s="254"/>
      <c r="UP17" s="254"/>
      <c r="UQ17" s="254"/>
      <c r="UR17" s="254"/>
      <c r="US17" s="254"/>
      <c r="UT17" s="254"/>
      <c r="UU17" s="254"/>
      <c r="UV17" s="254"/>
      <c r="UW17" s="254"/>
      <c r="UX17" s="254"/>
      <c r="UY17" s="254"/>
      <c r="UZ17" s="254"/>
      <c r="VA17" s="254"/>
      <c r="VB17" s="254"/>
      <c r="VC17" s="254"/>
      <c r="VD17" s="254"/>
      <c r="VE17" s="254"/>
      <c r="VF17" s="254"/>
      <c r="VG17" s="254"/>
      <c r="VH17" s="254"/>
      <c r="VI17" s="254"/>
      <c r="VJ17" s="254"/>
      <c r="VK17" s="254"/>
      <c r="VL17" s="254"/>
      <c r="VM17" s="254"/>
      <c r="VN17" s="254"/>
      <c r="VO17" s="254"/>
      <c r="VP17" s="254"/>
      <c r="VQ17" s="254"/>
      <c r="VR17" s="254"/>
      <c r="VS17" s="254"/>
      <c r="VT17" s="254"/>
      <c r="VU17" s="254"/>
      <c r="VV17" s="254"/>
      <c r="VW17" s="254"/>
      <c r="VX17" s="254"/>
      <c r="VY17" s="254"/>
      <c r="VZ17" s="254"/>
      <c r="WA17" s="254"/>
      <c r="WB17" s="254"/>
      <c r="WC17" s="254"/>
      <c r="WD17" s="254"/>
      <c r="WE17" s="254"/>
      <c r="WF17" s="254"/>
      <c r="WG17" s="254"/>
      <c r="WH17" s="254"/>
      <c r="WI17" s="254"/>
      <c r="WJ17" s="254"/>
      <c r="WK17" s="254"/>
      <c r="WL17" s="254"/>
      <c r="WM17" s="254"/>
      <c r="WN17" s="254"/>
      <c r="WO17" s="254"/>
      <c r="WP17" s="254"/>
      <c r="WQ17" s="254"/>
      <c r="WR17" s="254"/>
      <c r="WS17" s="254"/>
      <c r="WT17" s="254"/>
      <c r="WU17" s="254"/>
      <c r="WV17" s="254"/>
      <c r="WW17" s="254"/>
      <c r="WX17" s="254"/>
      <c r="WY17" s="254"/>
      <c r="WZ17" s="254"/>
      <c r="XA17" s="254"/>
      <c r="XB17" s="254"/>
      <c r="XC17" s="254"/>
      <c r="XD17" s="254"/>
      <c r="XE17" s="254"/>
      <c r="XF17" s="254"/>
      <c r="XG17" s="254"/>
      <c r="XH17" s="254"/>
      <c r="XI17" s="254"/>
      <c r="XJ17" s="254"/>
      <c r="XK17" s="254"/>
      <c r="XL17" s="254"/>
      <c r="XM17" s="254"/>
      <c r="XN17" s="254"/>
      <c r="XO17" s="254"/>
      <c r="XP17" s="254"/>
      <c r="XQ17" s="254"/>
      <c r="XR17" s="254"/>
      <c r="XS17" s="254"/>
      <c r="XT17" s="254"/>
      <c r="XU17" s="254"/>
      <c r="XV17" s="254"/>
      <c r="XW17" s="254"/>
      <c r="XX17" s="254"/>
      <c r="XY17" s="254"/>
      <c r="XZ17" s="254"/>
      <c r="YA17" s="254"/>
      <c r="YB17" s="254"/>
      <c r="YC17" s="254"/>
      <c r="YD17" s="254"/>
      <c r="YE17" s="254"/>
      <c r="YF17" s="254"/>
      <c r="YG17" s="254"/>
      <c r="YH17" s="254"/>
      <c r="YI17" s="254"/>
      <c r="YJ17" s="254"/>
      <c r="YK17" s="254"/>
      <c r="YL17" s="254"/>
      <c r="YM17" s="254"/>
      <c r="YN17" s="254"/>
      <c r="YO17" s="254"/>
      <c r="YP17" s="254"/>
      <c r="YQ17" s="254"/>
      <c r="YR17" s="254"/>
      <c r="YS17" s="254"/>
      <c r="YT17" s="254"/>
      <c r="YU17" s="254"/>
      <c r="YV17" s="254"/>
      <c r="YW17" s="254"/>
      <c r="YX17" s="254"/>
      <c r="YY17" s="254"/>
      <c r="YZ17" s="254"/>
      <c r="ZA17" s="254"/>
      <c r="ZB17" s="254"/>
      <c r="ZC17" s="254"/>
      <c r="ZD17" s="254"/>
      <c r="ZE17" s="254"/>
      <c r="ZF17" s="254"/>
      <c r="ZG17" s="254"/>
      <c r="ZH17" s="254"/>
      <c r="ZI17" s="254"/>
      <c r="ZJ17" s="254"/>
      <c r="ZK17" s="254"/>
      <c r="ZL17" s="254"/>
      <c r="ZM17" s="254"/>
      <c r="ZN17" s="254"/>
      <c r="ZO17" s="254"/>
      <c r="ZP17" s="254"/>
      <c r="ZQ17" s="254"/>
      <c r="ZR17" s="254"/>
      <c r="ZS17" s="254"/>
      <c r="ZT17" s="254"/>
      <c r="ZU17" s="254"/>
      <c r="ZV17" s="254"/>
      <c r="ZW17" s="254"/>
      <c r="ZX17" s="254"/>
      <c r="ZY17" s="254"/>
      <c r="ZZ17" s="254"/>
      <c r="AAA17" s="254"/>
      <c r="AAB17" s="254"/>
      <c r="AAC17" s="254"/>
      <c r="AAD17" s="254"/>
      <c r="AAE17" s="254"/>
      <c r="AAF17" s="254"/>
      <c r="AAG17" s="254"/>
      <c r="AAH17" s="254"/>
      <c r="AAI17" s="254"/>
      <c r="AAJ17" s="254"/>
      <c r="AAK17" s="254"/>
      <c r="AAL17" s="254"/>
      <c r="AAM17" s="254"/>
      <c r="AAN17" s="254"/>
      <c r="AAO17" s="254"/>
      <c r="AAP17" s="254"/>
      <c r="AAQ17" s="254"/>
      <c r="AAR17" s="254"/>
      <c r="AAS17" s="254"/>
      <c r="AAT17" s="254"/>
      <c r="AAU17" s="254"/>
      <c r="AAV17" s="254"/>
      <c r="AAW17" s="254"/>
      <c r="AAX17" s="254"/>
      <c r="AAY17" s="254"/>
      <c r="AAZ17" s="254"/>
      <c r="ABA17" s="254"/>
      <c r="ABB17" s="254"/>
      <c r="ABC17" s="254"/>
      <c r="ABD17" s="254"/>
      <c r="ABE17" s="254"/>
      <c r="ABF17" s="254"/>
      <c r="ABG17" s="254"/>
      <c r="ABH17" s="254"/>
      <c r="ABI17" s="254"/>
      <c r="ABJ17" s="254"/>
      <c r="ABK17" s="254"/>
      <c r="ABL17" s="254"/>
      <c r="ABM17" s="254"/>
      <c r="ABN17" s="254"/>
      <c r="ABO17" s="254"/>
      <c r="ABP17" s="254"/>
      <c r="ABQ17" s="254"/>
      <c r="ABR17" s="254"/>
      <c r="ABS17" s="254"/>
      <c r="ABT17" s="254"/>
      <c r="ABU17" s="254"/>
      <c r="ABV17" s="254"/>
      <c r="ABW17" s="254"/>
      <c r="ABX17" s="254"/>
      <c r="ABY17" s="254"/>
      <c r="ABZ17" s="254"/>
      <c r="ACA17" s="254"/>
      <c r="ACB17" s="254"/>
      <c r="ACC17" s="254"/>
      <c r="ACD17" s="254"/>
      <c r="ACE17" s="254"/>
      <c r="ACF17" s="254"/>
      <c r="ACG17" s="254"/>
      <c r="ACH17" s="254"/>
      <c r="ACI17" s="254"/>
      <c r="ACJ17" s="254"/>
      <c r="ACK17" s="254"/>
      <c r="ACL17" s="254"/>
      <c r="ACM17" s="254"/>
      <c r="ACN17" s="254"/>
      <c r="ACO17" s="254"/>
      <c r="ACP17" s="254"/>
      <c r="ACQ17" s="254"/>
      <c r="ACR17" s="254"/>
      <c r="ACS17" s="254"/>
      <c r="ACT17" s="254"/>
      <c r="ACU17" s="254"/>
      <c r="ACV17" s="254"/>
      <c r="ACW17" s="254"/>
      <c r="ACX17" s="254"/>
      <c r="ACY17" s="254"/>
      <c r="ACZ17" s="254"/>
      <c r="ADA17" s="254"/>
      <c r="ADB17" s="254"/>
      <c r="ADC17" s="254"/>
      <c r="ADD17" s="254"/>
      <c r="ADE17" s="254"/>
      <c r="ADF17" s="254"/>
      <c r="ADG17" s="254"/>
      <c r="ADH17" s="254"/>
      <c r="ADI17" s="254"/>
      <c r="ADJ17" s="254"/>
      <c r="ADK17" s="254"/>
      <c r="ADL17" s="254"/>
      <c r="ADM17" s="254"/>
      <c r="ADN17" s="254"/>
      <c r="ADO17" s="254"/>
      <c r="ADP17" s="254"/>
      <c r="ADQ17" s="254"/>
      <c r="ADR17" s="254"/>
      <c r="ADS17" s="254"/>
      <c r="ADT17" s="254"/>
      <c r="ADU17" s="254"/>
      <c r="ADV17" s="254"/>
      <c r="ADW17" s="254"/>
      <c r="ADX17" s="254"/>
      <c r="ADY17" s="254"/>
      <c r="ADZ17" s="254"/>
      <c r="AEA17" s="254"/>
      <c r="AEB17" s="254"/>
      <c r="AEC17" s="254"/>
      <c r="AED17" s="254"/>
      <c r="AEE17" s="254"/>
      <c r="AEF17" s="254"/>
      <c r="AEG17" s="254"/>
      <c r="AEH17" s="254"/>
      <c r="AEI17" s="254"/>
      <c r="AEJ17" s="254"/>
      <c r="AEK17" s="254"/>
      <c r="AEL17" s="254"/>
      <c r="AEM17" s="254"/>
      <c r="AEN17" s="254"/>
      <c r="AEO17" s="254"/>
      <c r="AEP17" s="254"/>
      <c r="AEQ17" s="254"/>
      <c r="AER17" s="254"/>
      <c r="AES17" s="254"/>
      <c r="AET17" s="254"/>
      <c r="AEU17" s="254"/>
      <c r="AEV17" s="254"/>
      <c r="AEW17" s="254"/>
      <c r="AEX17" s="254"/>
      <c r="AEY17" s="254"/>
      <c r="AEZ17" s="254"/>
      <c r="AFA17" s="254"/>
      <c r="AFB17" s="254"/>
      <c r="AFC17" s="254"/>
      <c r="AFD17" s="254"/>
      <c r="AFE17" s="254"/>
      <c r="AFF17" s="254"/>
      <c r="AFG17" s="254"/>
      <c r="AFH17" s="254"/>
      <c r="AFI17" s="254"/>
      <c r="AFJ17" s="254"/>
      <c r="AFK17" s="254"/>
      <c r="AFL17" s="254"/>
      <c r="AFM17" s="254"/>
      <c r="AFN17" s="254"/>
      <c r="AFO17" s="254"/>
      <c r="AFP17" s="254"/>
      <c r="AFQ17" s="254"/>
      <c r="AFR17" s="254"/>
      <c r="AFS17" s="254"/>
      <c r="AFT17" s="254"/>
      <c r="AFU17" s="254"/>
      <c r="AFV17" s="254"/>
      <c r="AFW17" s="254"/>
      <c r="AFX17" s="254"/>
      <c r="AFY17" s="254"/>
      <c r="AFZ17" s="254"/>
      <c r="AGA17" s="254"/>
      <c r="AGB17" s="254"/>
      <c r="AGC17" s="254"/>
      <c r="AGD17" s="254"/>
      <c r="AGE17" s="254"/>
      <c r="AGF17" s="254"/>
      <c r="AGG17" s="254"/>
      <c r="AGH17" s="254"/>
      <c r="AGI17" s="254"/>
      <c r="AGJ17" s="254"/>
      <c r="AGK17" s="254"/>
      <c r="AGL17" s="254"/>
      <c r="AGM17" s="254"/>
      <c r="AGN17" s="254"/>
      <c r="AGO17" s="254"/>
      <c r="AGP17" s="254"/>
      <c r="AGQ17" s="254"/>
      <c r="AGR17" s="254"/>
      <c r="AGS17" s="254"/>
      <c r="AGT17" s="254"/>
      <c r="AGU17" s="254"/>
      <c r="AGV17" s="254"/>
      <c r="AGW17" s="254"/>
      <c r="AGX17" s="254"/>
      <c r="AGY17" s="254"/>
      <c r="AGZ17" s="254"/>
      <c r="AHA17" s="254"/>
      <c r="AHB17" s="254"/>
      <c r="AHC17" s="254"/>
      <c r="AHD17" s="254"/>
      <c r="AHE17" s="254"/>
      <c r="AHF17" s="254"/>
      <c r="AHG17" s="254"/>
      <c r="AHH17" s="254"/>
      <c r="AHI17" s="254"/>
      <c r="AHJ17" s="254"/>
      <c r="AHK17" s="254"/>
      <c r="AHL17" s="254"/>
      <c r="AHM17" s="254"/>
      <c r="AHN17" s="254"/>
      <c r="AHO17" s="254"/>
      <c r="AHP17" s="254"/>
      <c r="AHQ17" s="254"/>
      <c r="AHR17" s="254"/>
      <c r="AHS17" s="254"/>
      <c r="AHT17" s="254"/>
      <c r="AHU17" s="254"/>
      <c r="AHV17" s="254"/>
      <c r="AHW17" s="254"/>
      <c r="AHX17" s="254"/>
      <c r="AHY17" s="254"/>
      <c r="AHZ17" s="254"/>
      <c r="AIA17" s="254"/>
      <c r="AIB17" s="254"/>
      <c r="AIC17" s="254"/>
      <c r="AID17" s="254"/>
      <c r="AIE17" s="254"/>
      <c r="AIF17" s="254"/>
      <c r="AIG17" s="254"/>
      <c r="AIH17" s="254"/>
      <c r="AII17" s="254"/>
      <c r="AIJ17" s="254"/>
      <c r="AIK17" s="254"/>
      <c r="AIL17" s="254"/>
      <c r="AIM17" s="254"/>
      <c r="AIN17" s="254"/>
      <c r="AIO17" s="254"/>
      <c r="AIP17" s="254"/>
      <c r="AIQ17" s="254"/>
      <c r="AIR17" s="254"/>
      <c r="AIS17" s="254"/>
      <c r="AIT17" s="254"/>
      <c r="AIU17" s="254"/>
      <c r="AIV17" s="254"/>
      <c r="AIW17" s="254"/>
      <c r="AIX17" s="254"/>
      <c r="AIY17" s="254"/>
      <c r="AIZ17" s="254"/>
      <c r="AJA17" s="254"/>
      <c r="AJB17" s="254"/>
      <c r="AJC17" s="254"/>
      <c r="AJD17" s="254"/>
      <c r="AJE17" s="254"/>
      <c r="AJF17" s="254"/>
      <c r="AJG17" s="254"/>
      <c r="AJH17" s="254"/>
      <c r="AJI17" s="254"/>
      <c r="AJJ17" s="254"/>
      <c r="AJK17" s="254"/>
      <c r="AJL17" s="254"/>
      <c r="AJM17" s="254"/>
      <c r="AJN17" s="254"/>
      <c r="AJO17" s="254"/>
      <c r="AJP17" s="254"/>
      <c r="AJQ17" s="254"/>
      <c r="AJR17" s="254"/>
      <c r="AJS17" s="254"/>
      <c r="AJT17" s="254"/>
      <c r="AJU17" s="254"/>
      <c r="AJV17" s="254"/>
      <c r="AJW17" s="254"/>
      <c r="AJX17" s="254"/>
      <c r="AJY17" s="254"/>
      <c r="AJZ17" s="254"/>
      <c r="AKA17" s="254"/>
      <c r="AKB17" s="254"/>
      <c r="AKC17" s="254"/>
      <c r="AKD17" s="254"/>
      <c r="AKE17" s="254"/>
      <c r="AKF17" s="254"/>
      <c r="AKG17" s="254"/>
      <c r="AKH17" s="254"/>
      <c r="AKI17" s="254"/>
      <c r="AKJ17" s="254"/>
      <c r="AKK17" s="254"/>
      <c r="AKL17" s="254"/>
      <c r="AKM17" s="254"/>
      <c r="AKN17" s="254"/>
      <c r="AKO17" s="254"/>
      <c r="AKP17" s="254"/>
      <c r="AKQ17" s="254"/>
      <c r="AKR17" s="254"/>
      <c r="AKS17" s="254"/>
      <c r="AKT17" s="254"/>
      <c r="AKU17" s="254"/>
      <c r="AKV17" s="254"/>
      <c r="AKW17" s="254"/>
      <c r="AKX17" s="254"/>
      <c r="AKY17" s="254"/>
      <c r="AKZ17" s="254"/>
      <c r="ALA17" s="254"/>
      <c r="ALB17" s="254"/>
      <c r="ALC17" s="254"/>
      <c r="ALD17" s="254"/>
      <c r="ALE17" s="254"/>
      <c r="ALF17" s="254"/>
      <c r="ALG17" s="254"/>
      <c r="ALH17" s="254"/>
      <c r="ALI17" s="254"/>
      <c r="ALJ17" s="254"/>
      <c r="ALK17" s="254"/>
      <c r="ALL17" s="254"/>
      <c r="ALM17" s="254"/>
      <c r="ALN17" s="254"/>
      <c r="ALO17" s="254"/>
      <c r="ALP17" s="254"/>
      <c r="ALQ17" s="254"/>
      <c r="ALR17" s="254"/>
      <c r="ALS17" s="254"/>
      <c r="ALT17" s="254"/>
      <c r="ALU17" s="254"/>
      <c r="ALV17" s="254"/>
      <c r="ALW17" s="254"/>
      <c r="ALX17" s="254"/>
      <c r="ALY17" s="254"/>
      <c r="ALZ17" s="254"/>
      <c r="AMA17" s="254"/>
      <c r="AMB17" s="254"/>
      <c r="AMC17" s="254"/>
      <c r="AMD17" s="254"/>
      <c r="AME17" s="254"/>
      <c r="AMF17" s="254"/>
      <c r="AMG17" s="254"/>
      <c r="AMH17" s="254"/>
      <c r="AMI17" s="254"/>
      <c r="AMJ17" s="254"/>
      <c r="AMK17" s="254"/>
      <c r="AML17" s="254"/>
      <c r="AMM17" s="254"/>
      <c r="AMN17" s="254"/>
      <c r="AMO17" s="254"/>
      <c r="AMP17" s="254"/>
      <c r="AMQ17" s="254"/>
      <c r="AMR17" s="254"/>
      <c r="AMS17" s="254"/>
      <c r="AMT17" s="254"/>
      <c r="AMU17" s="254"/>
      <c r="AMV17" s="254"/>
      <c r="AMW17" s="254"/>
      <c r="AMX17" s="254"/>
      <c r="AMY17" s="254"/>
      <c r="AMZ17" s="254"/>
      <c r="ANA17" s="254"/>
      <c r="ANB17" s="254"/>
      <c r="ANC17" s="254"/>
      <c r="AND17" s="254"/>
      <c r="ANE17" s="254"/>
      <c r="ANF17" s="254"/>
      <c r="ANG17" s="254"/>
      <c r="ANH17" s="254"/>
      <c r="ANI17" s="254"/>
      <c r="ANJ17" s="254"/>
      <c r="ANK17" s="254"/>
      <c r="ANL17" s="254"/>
      <c r="ANM17" s="254"/>
      <c r="ANN17" s="254"/>
      <c r="ANO17" s="254"/>
      <c r="ANP17" s="254"/>
      <c r="ANQ17" s="254"/>
      <c r="ANR17" s="254"/>
      <c r="ANS17" s="254"/>
      <c r="ANT17" s="254"/>
      <c r="ANU17" s="254"/>
      <c r="ANV17" s="254"/>
      <c r="ANW17" s="254"/>
      <c r="ANX17" s="254"/>
      <c r="ANY17" s="254"/>
      <c r="ANZ17" s="254"/>
      <c r="AOA17" s="254"/>
      <c r="AOB17" s="254"/>
      <c r="AOC17" s="254"/>
      <c r="AOD17" s="254"/>
      <c r="AOE17" s="254"/>
      <c r="AOF17" s="254"/>
      <c r="AOG17" s="254"/>
      <c r="AOH17" s="254"/>
      <c r="AOI17" s="254"/>
      <c r="AOJ17" s="254"/>
      <c r="AOK17" s="254"/>
      <c r="AOL17" s="254"/>
      <c r="AOM17" s="254"/>
      <c r="AON17" s="254"/>
      <c r="AOO17" s="254"/>
      <c r="AOP17" s="254"/>
      <c r="AOQ17" s="254"/>
      <c r="AOR17" s="254"/>
      <c r="AOS17" s="254"/>
      <c r="AOT17" s="254"/>
      <c r="AOU17" s="254"/>
      <c r="AOV17" s="254"/>
      <c r="AOW17" s="254"/>
      <c r="AOX17" s="254"/>
      <c r="AOY17" s="254"/>
      <c r="AOZ17" s="254"/>
      <c r="APA17" s="254"/>
      <c r="APB17" s="254"/>
      <c r="APC17" s="254"/>
      <c r="APD17" s="254"/>
      <c r="APE17" s="254"/>
      <c r="APF17" s="254"/>
      <c r="APG17" s="254"/>
      <c r="APH17" s="254"/>
      <c r="API17" s="254"/>
      <c r="APJ17" s="254"/>
      <c r="APK17" s="254"/>
      <c r="APL17" s="254"/>
      <c r="APM17" s="254"/>
      <c r="APN17" s="254"/>
      <c r="APO17" s="254"/>
      <c r="APP17" s="254"/>
      <c r="APQ17" s="254"/>
      <c r="APR17" s="254"/>
      <c r="APS17" s="254"/>
      <c r="APT17" s="254"/>
      <c r="APU17" s="254"/>
      <c r="APV17" s="254"/>
      <c r="APW17" s="254"/>
      <c r="APX17" s="254"/>
      <c r="APY17" s="254"/>
      <c r="APZ17" s="254"/>
      <c r="AQA17" s="254"/>
      <c r="AQB17" s="254"/>
      <c r="AQC17" s="254"/>
      <c r="AQD17" s="254"/>
      <c r="AQE17" s="254"/>
      <c r="AQF17" s="254"/>
      <c r="AQG17" s="254"/>
      <c r="AQH17" s="254"/>
      <c r="AQI17" s="254"/>
      <c r="AQJ17" s="254"/>
      <c r="AQK17" s="254"/>
      <c r="AQL17" s="254"/>
      <c r="AQM17" s="254"/>
      <c r="AQN17" s="254"/>
      <c r="AQO17" s="254"/>
      <c r="AQP17" s="254"/>
      <c r="AQQ17" s="254"/>
      <c r="AQR17" s="254"/>
      <c r="AQS17" s="254"/>
      <c r="AQT17" s="254"/>
      <c r="AQU17" s="254"/>
      <c r="AQV17" s="254"/>
      <c r="AQW17" s="254"/>
      <c r="AQX17" s="254"/>
      <c r="AQY17" s="254"/>
      <c r="AQZ17" s="254"/>
      <c r="ARA17" s="254"/>
      <c r="ARB17" s="254"/>
      <c r="ARC17" s="254"/>
      <c r="ARD17" s="254"/>
      <c r="ARE17" s="254"/>
      <c r="ARF17" s="254"/>
      <c r="ARG17" s="254"/>
      <c r="ARH17" s="254"/>
      <c r="ARI17" s="254"/>
      <c r="ARJ17" s="254"/>
      <c r="ARK17" s="254"/>
      <c r="ARL17" s="254"/>
      <c r="ARM17" s="254"/>
      <c r="ARN17" s="254"/>
      <c r="ARO17" s="254"/>
      <c r="ARP17" s="254"/>
      <c r="ARQ17" s="254"/>
      <c r="ARR17" s="254"/>
      <c r="ARS17" s="254"/>
      <c r="ART17" s="254"/>
      <c r="ARU17" s="254"/>
      <c r="ARV17" s="254"/>
      <c r="ARW17" s="254"/>
      <c r="ARX17" s="254"/>
      <c r="ARY17" s="254"/>
      <c r="ARZ17" s="254"/>
      <c r="ASA17" s="254"/>
      <c r="ASB17" s="254"/>
      <c r="ASC17" s="254"/>
      <c r="ASD17" s="254"/>
      <c r="ASE17" s="254"/>
      <c r="ASF17" s="254"/>
      <c r="ASG17" s="254"/>
      <c r="ASH17" s="254"/>
      <c r="ASI17" s="254"/>
      <c r="ASJ17" s="254"/>
      <c r="ASK17" s="254"/>
      <c r="ASL17" s="254"/>
      <c r="ASM17" s="254"/>
      <c r="ASN17" s="254"/>
      <c r="ASO17" s="254"/>
      <c r="ASP17" s="254"/>
      <c r="ASQ17" s="254"/>
      <c r="ASR17" s="254"/>
      <c r="ASS17" s="254"/>
      <c r="AST17" s="254"/>
      <c r="ASU17" s="254"/>
      <c r="ASV17" s="254"/>
      <c r="ASW17" s="254"/>
      <c r="ASX17" s="254"/>
      <c r="ASY17" s="254"/>
      <c r="ASZ17" s="254"/>
      <c r="ATA17" s="254"/>
      <c r="ATB17" s="254"/>
      <c r="ATC17" s="254"/>
      <c r="ATD17" s="254"/>
      <c r="ATE17" s="254"/>
      <c r="ATF17" s="254"/>
      <c r="ATG17" s="254"/>
      <c r="ATH17" s="254"/>
      <c r="ATI17" s="254"/>
      <c r="ATJ17" s="254"/>
      <c r="ATK17" s="254"/>
      <c r="ATL17" s="254"/>
      <c r="ATM17" s="254"/>
      <c r="ATN17" s="254"/>
      <c r="ATO17" s="254"/>
      <c r="ATP17" s="254"/>
      <c r="ATQ17" s="254"/>
      <c r="ATR17" s="254"/>
      <c r="ATS17" s="254"/>
      <c r="ATT17" s="254"/>
      <c r="ATU17" s="254"/>
      <c r="ATV17" s="254"/>
      <c r="ATW17" s="254"/>
      <c r="ATX17" s="254"/>
      <c r="ATY17" s="254"/>
      <c r="ATZ17" s="254"/>
      <c r="AUA17" s="254"/>
      <c r="AUB17" s="254"/>
      <c r="AUC17" s="254"/>
      <c r="AUD17" s="254"/>
      <c r="AUE17" s="254"/>
      <c r="AUF17" s="254"/>
      <c r="AUG17" s="254"/>
      <c r="AUH17" s="254"/>
      <c r="AUI17" s="254"/>
      <c r="AUJ17" s="254"/>
      <c r="AUK17" s="254"/>
      <c r="AUL17" s="254"/>
      <c r="AUM17" s="254"/>
      <c r="AUN17" s="254"/>
      <c r="AUO17" s="254"/>
      <c r="AUP17" s="254"/>
      <c r="AUQ17" s="254"/>
      <c r="AUR17" s="254"/>
      <c r="AUS17" s="254"/>
      <c r="AUT17" s="254"/>
      <c r="AUU17" s="254"/>
      <c r="AUV17" s="254"/>
      <c r="AUW17" s="254"/>
      <c r="AUX17" s="254"/>
      <c r="AUY17" s="254"/>
      <c r="AUZ17" s="254"/>
      <c r="AVA17" s="254"/>
      <c r="AVB17" s="254"/>
      <c r="AVC17" s="254"/>
      <c r="AVD17" s="254"/>
      <c r="AVE17" s="254"/>
      <c r="AVF17" s="254"/>
      <c r="AVG17" s="254"/>
      <c r="AVH17" s="254"/>
      <c r="AVI17" s="254"/>
      <c r="AVJ17" s="254"/>
      <c r="AVK17" s="254"/>
      <c r="AVL17" s="254"/>
      <c r="AVM17" s="254"/>
      <c r="AVN17" s="254"/>
      <c r="AVO17" s="254"/>
      <c r="AVP17" s="254"/>
      <c r="AVQ17" s="254"/>
      <c r="AVR17" s="254"/>
      <c r="AVS17" s="254"/>
      <c r="AVT17" s="254"/>
      <c r="AVU17" s="254"/>
      <c r="AVV17" s="254"/>
      <c r="AVW17" s="254"/>
      <c r="AVX17" s="254"/>
      <c r="AVY17" s="254"/>
      <c r="AVZ17" s="254"/>
      <c r="AWA17" s="254"/>
      <c r="AWB17" s="254"/>
      <c r="AWC17" s="254"/>
      <c r="AWD17" s="254"/>
      <c r="AWE17" s="254"/>
      <c r="AWF17" s="254"/>
      <c r="AWG17" s="254"/>
      <c r="AWH17" s="254"/>
      <c r="AWI17" s="254"/>
      <c r="AWJ17" s="254"/>
      <c r="AWK17" s="254"/>
      <c r="AWL17" s="254"/>
      <c r="AWM17" s="254"/>
      <c r="AWN17" s="254"/>
      <c r="AWO17" s="254"/>
      <c r="AWP17" s="254"/>
      <c r="AWQ17" s="254"/>
      <c r="AWR17" s="254"/>
      <c r="AWS17" s="254"/>
      <c r="AWT17" s="254"/>
      <c r="AWU17" s="254"/>
      <c r="AWV17" s="254"/>
      <c r="AWW17" s="254"/>
      <c r="AWX17" s="254"/>
      <c r="AWY17" s="254"/>
      <c r="AWZ17" s="254"/>
      <c r="AXA17" s="254"/>
      <c r="AXB17" s="254"/>
      <c r="AXC17" s="254"/>
      <c r="AXD17" s="254"/>
      <c r="AXE17" s="254"/>
      <c r="AXF17" s="254"/>
      <c r="AXG17" s="254"/>
      <c r="AXH17" s="254"/>
      <c r="AXI17" s="254"/>
      <c r="AXJ17" s="254"/>
      <c r="AXK17" s="254"/>
      <c r="AXL17" s="254"/>
      <c r="AXM17" s="254"/>
      <c r="AXN17" s="254"/>
      <c r="AXO17" s="254"/>
      <c r="AXP17" s="254"/>
      <c r="AXQ17" s="254"/>
      <c r="AXR17" s="254"/>
      <c r="AXS17" s="254"/>
      <c r="AXT17" s="254"/>
      <c r="AXU17" s="254"/>
      <c r="AXV17" s="254"/>
      <c r="AXW17" s="254"/>
      <c r="AXX17" s="254"/>
      <c r="AXY17" s="254"/>
      <c r="AXZ17" s="254"/>
      <c r="AYA17" s="254"/>
      <c r="AYB17" s="254"/>
      <c r="AYC17" s="254"/>
      <c r="AYD17" s="254"/>
      <c r="AYE17" s="254"/>
      <c r="AYF17" s="254"/>
      <c r="AYG17" s="254"/>
      <c r="AYH17" s="254"/>
      <c r="AYI17" s="254"/>
      <c r="AYJ17" s="254"/>
      <c r="AYK17" s="254"/>
      <c r="AYL17" s="254"/>
      <c r="AYM17" s="254"/>
      <c r="AYN17" s="254"/>
      <c r="AYO17" s="254"/>
      <c r="AYP17" s="254"/>
      <c r="AYQ17" s="254"/>
      <c r="AYR17" s="254"/>
      <c r="AYS17" s="254"/>
      <c r="AYT17" s="254"/>
      <c r="AYU17" s="254"/>
      <c r="AYV17" s="254"/>
      <c r="AYW17" s="254"/>
      <c r="AYX17" s="254"/>
      <c r="AYY17" s="254"/>
      <c r="AYZ17" s="254"/>
      <c r="AZA17" s="254"/>
      <c r="AZB17" s="254"/>
      <c r="AZC17" s="254"/>
      <c r="AZD17" s="254"/>
      <c r="AZE17" s="254"/>
      <c r="AZF17" s="254"/>
      <c r="AZG17" s="254"/>
      <c r="AZH17" s="254"/>
      <c r="AZI17" s="254"/>
      <c r="AZJ17" s="254"/>
      <c r="AZK17" s="254"/>
      <c r="AZL17" s="254"/>
      <c r="AZM17" s="254"/>
      <c r="AZN17" s="254"/>
      <c r="AZO17" s="254"/>
      <c r="AZP17" s="254"/>
      <c r="AZQ17" s="254"/>
      <c r="AZR17" s="254"/>
      <c r="AZS17" s="254"/>
      <c r="AZT17" s="254"/>
      <c r="AZU17" s="254"/>
      <c r="AZV17" s="254"/>
      <c r="AZW17" s="254"/>
      <c r="AZX17" s="254"/>
      <c r="AZY17" s="254"/>
      <c r="AZZ17" s="254"/>
      <c r="BAA17" s="254"/>
      <c r="BAB17" s="254"/>
      <c r="BAC17" s="254"/>
      <c r="BAD17" s="254"/>
      <c r="BAE17" s="254"/>
      <c r="BAF17" s="254"/>
      <c r="BAG17" s="254"/>
      <c r="BAH17" s="254"/>
      <c r="BAI17" s="254"/>
      <c r="BAJ17" s="254"/>
      <c r="BAK17" s="254"/>
      <c r="BAL17" s="254"/>
      <c r="BAM17" s="254"/>
      <c r="BAN17" s="254"/>
      <c r="BAO17" s="254"/>
      <c r="BAP17" s="254"/>
      <c r="BAQ17" s="254"/>
      <c r="BAR17" s="254"/>
      <c r="BAS17" s="254"/>
      <c r="BAT17" s="254"/>
      <c r="BAU17" s="254"/>
      <c r="BAV17" s="254"/>
      <c r="BAW17" s="254"/>
      <c r="BAX17" s="254"/>
      <c r="BAY17" s="254"/>
      <c r="BAZ17" s="254"/>
      <c r="BBA17" s="254"/>
      <c r="BBB17" s="254"/>
      <c r="BBC17" s="254"/>
      <c r="BBD17" s="254"/>
      <c r="BBE17" s="254"/>
      <c r="BBF17" s="254"/>
      <c r="BBG17" s="254"/>
      <c r="BBH17" s="254"/>
      <c r="BBI17" s="254"/>
      <c r="BBJ17" s="254"/>
      <c r="BBK17" s="254"/>
      <c r="BBL17" s="254"/>
      <c r="BBM17" s="254"/>
      <c r="BBN17" s="254"/>
      <c r="BBO17" s="254"/>
      <c r="BBP17" s="254"/>
      <c r="BBQ17" s="254"/>
      <c r="BBR17" s="254"/>
      <c r="BBS17" s="254"/>
      <c r="BBT17" s="254"/>
      <c r="BBU17" s="254"/>
      <c r="BBV17" s="254"/>
      <c r="BBW17" s="254"/>
      <c r="BBX17" s="254"/>
      <c r="BBY17" s="254"/>
      <c r="BBZ17" s="254"/>
      <c r="BCA17" s="254"/>
      <c r="BCB17" s="254"/>
      <c r="BCC17" s="254"/>
      <c r="BCD17" s="254"/>
      <c r="BCE17" s="254"/>
      <c r="BCF17" s="254"/>
      <c r="BCG17" s="254"/>
      <c r="BCH17" s="254"/>
      <c r="BCI17" s="254"/>
      <c r="BCJ17" s="254"/>
      <c r="BCK17" s="254"/>
      <c r="BCL17" s="254"/>
      <c r="BCM17" s="254"/>
      <c r="BCN17" s="254"/>
      <c r="BCO17" s="254"/>
      <c r="BCP17" s="254"/>
      <c r="BCQ17" s="254"/>
      <c r="BCR17" s="254"/>
      <c r="BCS17" s="254"/>
      <c r="BCT17" s="254"/>
      <c r="BCU17" s="254"/>
      <c r="BCV17" s="254"/>
      <c r="BCW17" s="254"/>
      <c r="BCX17" s="254"/>
      <c r="BCY17" s="254"/>
      <c r="BCZ17" s="254"/>
      <c r="BDA17" s="254"/>
      <c r="BDB17" s="254"/>
      <c r="BDC17" s="254"/>
      <c r="BDD17" s="254"/>
      <c r="BDE17" s="254"/>
      <c r="BDF17" s="254"/>
      <c r="BDG17" s="254"/>
      <c r="BDH17" s="254"/>
      <c r="BDI17" s="254"/>
      <c r="BDJ17" s="254"/>
      <c r="BDK17" s="254"/>
      <c r="BDL17" s="254"/>
      <c r="BDM17" s="254"/>
      <c r="BDN17" s="254"/>
      <c r="BDO17" s="254"/>
      <c r="BDP17" s="254"/>
      <c r="BDQ17" s="254"/>
      <c r="BDR17" s="254"/>
      <c r="BDS17" s="254"/>
      <c r="BDT17" s="254"/>
      <c r="BDU17" s="254"/>
      <c r="BDV17" s="254"/>
      <c r="BDW17" s="254"/>
      <c r="BDX17" s="254"/>
      <c r="BDY17" s="254"/>
      <c r="BDZ17" s="254"/>
      <c r="BEA17" s="254"/>
      <c r="BEB17" s="254"/>
      <c r="BEC17" s="254"/>
      <c r="BED17" s="254"/>
      <c r="BEE17" s="254"/>
      <c r="BEF17" s="254"/>
      <c r="BEG17" s="254"/>
      <c r="BEH17" s="254"/>
      <c r="BEI17" s="254"/>
      <c r="BEJ17" s="254"/>
      <c r="BEK17" s="254"/>
      <c r="BEL17" s="254"/>
      <c r="BEM17" s="254"/>
      <c r="BEN17" s="254"/>
      <c r="BEO17" s="254"/>
      <c r="BEP17" s="254"/>
      <c r="BEQ17" s="254"/>
      <c r="BER17" s="254"/>
      <c r="BES17" s="254"/>
      <c r="BET17" s="254"/>
      <c r="BEU17" s="254"/>
      <c r="BEV17" s="254"/>
      <c r="BEW17" s="254"/>
      <c r="BEX17" s="254"/>
      <c r="BEY17" s="254"/>
      <c r="BEZ17" s="254"/>
      <c r="BFA17" s="254"/>
      <c r="BFB17" s="254"/>
      <c r="BFC17" s="254"/>
      <c r="BFD17" s="254"/>
      <c r="BFE17" s="254"/>
      <c r="BFF17" s="254"/>
      <c r="BFG17" s="254"/>
      <c r="BFH17" s="254"/>
      <c r="BFI17" s="254"/>
      <c r="BFJ17" s="254"/>
      <c r="BFK17" s="254"/>
      <c r="BFL17" s="254"/>
      <c r="BFM17" s="254"/>
      <c r="BFN17" s="254"/>
      <c r="BFO17" s="254"/>
      <c r="BFP17" s="254"/>
      <c r="BFQ17" s="254"/>
      <c r="BFR17" s="254"/>
      <c r="BFS17" s="254"/>
      <c r="BFT17" s="254"/>
      <c r="BFU17" s="254"/>
      <c r="BFV17" s="254"/>
      <c r="BFW17" s="254"/>
      <c r="BFX17" s="254"/>
      <c r="BFY17" s="254"/>
      <c r="BFZ17" s="254"/>
      <c r="BGA17" s="254"/>
      <c r="BGB17" s="254"/>
      <c r="BGC17" s="254"/>
      <c r="BGD17" s="254"/>
      <c r="BGE17" s="254"/>
      <c r="BGF17" s="254"/>
      <c r="BGG17" s="254"/>
      <c r="BGH17" s="254"/>
      <c r="BGI17" s="254"/>
      <c r="BGJ17" s="254"/>
      <c r="BGK17" s="254"/>
      <c r="BGL17" s="254"/>
      <c r="BGM17" s="254"/>
      <c r="BGN17" s="254"/>
      <c r="BGO17" s="254"/>
      <c r="BGP17" s="254"/>
      <c r="BGQ17" s="254"/>
      <c r="BGR17" s="254"/>
      <c r="BGS17" s="254"/>
      <c r="BGT17" s="254"/>
      <c r="BGU17" s="254"/>
      <c r="BGV17" s="254"/>
      <c r="BGW17" s="254"/>
      <c r="BGX17" s="254"/>
      <c r="BGY17" s="254"/>
      <c r="BGZ17" s="254"/>
      <c r="BHA17" s="254"/>
      <c r="BHB17" s="254"/>
      <c r="BHC17" s="254"/>
      <c r="BHD17" s="254"/>
      <c r="BHE17" s="254"/>
      <c r="BHF17" s="254"/>
      <c r="BHG17" s="254"/>
      <c r="BHH17" s="254"/>
      <c r="BHI17" s="254"/>
      <c r="BHJ17" s="254"/>
      <c r="BHK17" s="254"/>
      <c r="BHL17" s="254"/>
      <c r="BHM17" s="254"/>
      <c r="BHN17" s="254"/>
      <c r="BHO17" s="254"/>
      <c r="BHP17" s="254"/>
      <c r="BHQ17" s="254"/>
      <c r="BHR17" s="254"/>
      <c r="BHS17" s="254"/>
      <c r="BHT17" s="254"/>
      <c r="BHU17" s="254"/>
      <c r="BHV17" s="254"/>
      <c r="BHW17" s="254"/>
      <c r="BHX17" s="254"/>
      <c r="BHY17" s="254"/>
      <c r="BHZ17" s="254"/>
      <c r="BIA17" s="254"/>
      <c r="BIB17" s="254"/>
      <c r="BIC17" s="254"/>
      <c r="BID17" s="254"/>
      <c r="BIE17" s="254"/>
      <c r="BIF17" s="254"/>
      <c r="BIG17" s="254"/>
      <c r="BIH17" s="254"/>
      <c r="BII17" s="254"/>
      <c r="BIJ17" s="254"/>
      <c r="BIK17" s="254"/>
      <c r="BIL17" s="254"/>
      <c r="BIM17" s="254"/>
      <c r="BIN17" s="254"/>
      <c r="BIO17" s="254"/>
      <c r="BIP17" s="254"/>
      <c r="BIQ17" s="254"/>
      <c r="BIR17" s="254"/>
      <c r="BIS17" s="254"/>
      <c r="BIT17" s="254"/>
      <c r="BIU17" s="254"/>
      <c r="BIV17" s="254"/>
      <c r="BIW17" s="254"/>
      <c r="BIX17" s="254"/>
      <c r="BIY17" s="254"/>
      <c r="BIZ17" s="254"/>
      <c r="BJA17" s="254"/>
      <c r="BJB17" s="254"/>
      <c r="BJC17" s="254"/>
      <c r="BJD17" s="254"/>
      <c r="BJE17" s="254"/>
      <c r="BJF17" s="254"/>
      <c r="BJG17" s="254"/>
      <c r="BJH17" s="254"/>
      <c r="BJI17" s="254"/>
      <c r="BJJ17" s="254"/>
      <c r="BJK17" s="254"/>
      <c r="BJL17" s="254"/>
      <c r="BJM17" s="254"/>
      <c r="BJN17" s="254"/>
      <c r="BJO17" s="254"/>
      <c r="BJP17" s="254"/>
      <c r="BJQ17" s="254"/>
      <c r="BJR17" s="254"/>
      <c r="BJS17" s="254"/>
      <c r="BJT17" s="254"/>
      <c r="BJU17" s="254"/>
      <c r="BJV17" s="254"/>
      <c r="BJW17" s="254"/>
      <c r="BJX17" s="254"/>
      <c r="BJY17" s="254"/>
      <c r="BJZ17" s="254"/>
      <c r="BKA17" s="254"/>
      <c r="BKB17" s="254"/>
      <c r="BKC17" s="254"/>
      <c r="BKD17" s="254"/>
      <c r="BKE17" s="254"/>
      <c r="BKF17" s="254"/>
      <c r="BKG17" s="254"/>
      <c r="BKH17" s="254"/>
      <c r="BKI17" s="254"/>
      <c r="BKJ17" s="254"/>
      <c r="BKK17" s="254"/>
      <c r="BKL17" s="254"/>
      <c r="BKM17" s="254"/>
      <c r="BKN17" s="254"/>
      <c r="BKO17" s="254"/>
      <c r="BKP17" s="254"/>
      <c r="BKQ17" s="254"/>
      <c r="BKR17" s="254"/>
      <c r="BKS17" s="254"/>
      <c r="BKT17" s="254"/>
      <c r="BKU17" s="254"/>
      <c r="BKV17" s="254"/>
      <c r="BKW17" s="254"/>
      <c r="BKX17" s="254"/>
      <c r="BKY17" s="254"/>
      <c r="BKZ17" s="254"/>
      <c r="BLA17" s="254"/>
      <c r="BLB17" s="254"/>
      <c r="BLC17" s="254"/>
      <c r="BLD17" s="254"/>
      <c r="BLE17" s="254"/>
      <c r="BLF17" s="254"/>
      <c r="BLG17" s="254"/>
      <c r="BLH17" s="254"/>
      <c r="BLI17" s="254"/>
      <c r="BLJ17" s="254"/>
      <c r="BLK17" s="254"/>
      <c r="BLL17" s="254"/>
      <c r="BLM17" s="254"/>
      <c r="BLN17" s="254"/>
      <c r="BLO17" s="254"/>
      <c r="BLP17" s="254"/>
      <c r="BLQ17" s="254"/>
      <c r="BLR17" s="254"/>
      <c r="BLS17" s="254"/>
      <c r="BLT17" s="254"/>
      <c r="BLU17" s="254"/>
      <c r="BLV17" s="254"/>
      <c r="BLW17" s="254"/>
      <c r="BLX17" s="254"/>
      <c r="BLY17" s="254"/>
      <c r="BLZ17" s="254"/>
      <c r="BMA17" s="254"/>
      <c r="BMB17" s="254"/>
      <c r="BMC17" s="254"/>
      <c r="BMD17" s="254"/>
      <c r="BME17" s="254"/>
      <c r="BMF17" s="254"/>
      <c r="BMG17" s="254"/>
      <c r="BMH17" s="254"/>
      <c r="BMI17" s="254"/>
      <c r="BMJ17" s="254"/>
      <c r="BMK17" s="254"/>
      <c r="BML17" s="254"/>
      <c r="BMM17" s="254"/>
      <c r="BMN17" s="254"/>
      <c r="BMO17" s="254"/>
      <c r="BMP17" s="254"/>
      <c r="BMQ17" s="254"/>
      <c r="BMR17" s="254"/>
      <c r="BMS17" s="254"/>
      <c r="BMT17" s="254"/>
      <c r="BMU17" s="254"/>
      <c r="BMV17" s="254"/>
      <c r="BMW17" s="254"/>
      <c r="BMX17" s="254"/>
      <c r="BMY17" s="254"/>
      <c r="BMZ17" s="254"/>
      <c r="BNA17" s="254"/>
      <c r="BNB17" s="254"/>
      <c r="BNC17" s="254"/>
      <c r="BND17" s="254"/>
      <c r="BNE17" s="254"/>
      <c r="BNF17" s="254"/>
      <c r="BNG17" s="254"/>
      <c r="BNH17" s="254"/>
      <c r="BNI17" s="254"/>
      <c r="BNJ17" s="254"/>
      <c r="BNK17" s="254"/>
      <c r="BNL17" s="254"/>
      <c r="BNM17" s="254"/>
      <c r="BNN17" s="254"/>
      <c r="BNO17" s="254"/>
      <c r="BNP17" s="254"/>
      <c r="BNQ17" s="254"/>
      <c r="BNR17" s="254"/>
      <c r="BNS17" s="254"/>
      <c r="BNT17" s="254"/>
      <c r="BNU17" s="254"/>
      <c r="BNV17" s="254"/>
      <c r="BNW17" s="254"/>
      <c r="BNX17" s="254"/>
      <c r="BNY17" s="254"/>
      <c r="BNZ17" s="254"/>
      <c r="BOA17" s="254"/>
      <c r="BOB17" s="254"/>
      <c r="BOC17" s="254"/>
      <c r="BOD17" s="254"/>
      <c r="BOE17" s="254"/>
      <c r="BOF17" s="254"/>
      <c r="BOG17" s="254"/>
      <c r="BOH17" s="254"/>
      <c r="BOI17" s="254"/>
      <c r="BOJ17" s="254"/>
      <c r="BOK17" s="254"/>
      <c r="BOL17" s="254"/>
      <c r="BOM17" s="254"/>
      <c r="BON17" s="254"/>
      <c r="BOO17" s="254"/>
      <c r="BOP17" s="254"/>
      <c r="BOQ17" s="254"/>
      <c r="BOR17" s="254"/>
      <c r="BOS17" s="254"/>
      <c r="BOT17" s="254"/>
      <c r="BOU17" s="254"/>
      <c r="BOV17" s="254"/>
      <c r="BOW17" s="254"/>
      <c r="BOX17" s="254"/>
      <c r="BOY17" s="254"/>
      <c r="BOZ17" s="254"/>
      <c r="BPA17" s="254"/>
      <c r="BPB17" s="254"/>
      <c r="BPC17" s="254"/>
      <c r="BPD17" s="254"/>
      <c r="BPE17" s="254"/>
      <c r="BPF17" s="254"/>
      <c r="BPG17" s="254"/>
      <c r="BPH17" s="254"/>
      <c r="BPI17" s="254"/>
      <c r="BPJ17" s="254"/>
      <c r="BPK17" s="254"/>
      <c r="BPL17" s="254"/>
      <c r="BPM17" s="254"/>
      <c r="BPN17" s="254"/>
      <c r="BPO17" s="254"/>
      <c r="BPP17" s="254"/>
      <c r="BPQ17" s="254"/>
      <c r="BPR17" s="254"/>
      <c r="BPS17" s="254"/>
      <c r="BPT17" s="254"/>
      <c r="BPU17" s="254"/>
      <c r="BPV17" s="254"/>
      <c r="BPW17" s="254"/>
      <c r="BPX17" s="254"/>
      <c r="BPY17" s="254"/>
      <c r="BPZ17" s="254"/>
      <c r="BQA17" s="254"/>
      <c r="BQB17" s="254"/>
      <c r="BQC17" s="254"/>
      <c r="BQD17" s="254"/>
      <c r="BQE17" s="254"/>
      <c r="BQF17" s="254"/>
      <c r="BQG17" s="254"/>
      <c r="BQH17" s="254"/>
      <c r="BQI17" s="254"/>
      <c r="BQJ17" s="254"/>
      <c r="BQK17" s="254"/>
      <c r="BQL17" s="254"/>
      <c r="BQM17" s="254"/>
      <c r="BQN17" s="254"/>
      <c r="BQO17" s="254"/>
      <c r="BQP17" s="254"/>
      <c r="BQQ17" s="254"/>
      <c r="BQR17" s="254"/>
      <c r="BQS17" s="254"/>
      <c r="BQT17" s="254"/>
      <c r="BQU17" s="254"/>
      <c r="BQV17" s="254"/>
      <c r="BQW17" s="254"/>
      <c r="BQX17" s="254"/>
      <c r="BQY17" s="254"/>
      <c r="BQZ17" s="254"/>
      <c r="BRA17" s="254"/>
      <c r="BRB17" s="254"/>
      <c r="BRC17" s="254"/>
      <c r="BRD17" s="254"/>
      <c r="BRE17" s="254"/>
      <c r="BRF17" s="254"/>
      <c r="BRG17" s="254"/>
      <c r="BRH17" s="254"/>
      <c r="BRI17" s="254"/>
      <c r="BRJ17" s="254"/>
      <c r="BRK17" s="254"/>
      <c r="BRL17" s="254"/>
      <c r="BRM17" s="254"/>
      <c r="BRN17" s="254"/>
      <c r="BRO17" s="254"/>
      <c r="BRP17" s="254"/>
      <c r="BRQ17" s="254"/>
      <c r="BRR17" s="254"/>
      <c r="BRS17" s="254"/>
      <c r="BRT17" s="254"/>
      <c r="BRU17" s="254"/>
      <c r="BRV17" s="254"/>
      <c r="BRW17" s="254"/>
      <c r="BRX17" s="254"/>
      <c r="BRY17" s="254"/>
      <c r="BRZ17" s="254"/>
      <c r="BSA17" s="254"/>
      <c r="BSB17" s="254"/>
      <c r="BSC17" s="254"/>
      <c r="BSD17" s="254"/>
      <c r="BSE17" s="254"/>
      <c r="BSF17" s="254"/>
      <c r="BSG17" s="254"/>
      <c r="BSH17" s="254"/>
      <c r="BSI17" s="254"/>
      <c r="BSJ17" s="254"/>
      <c r="BSK17" s="254"/>
      <c r="BSL17" s="254"/>
      <c r="BSM17" s="254"/>
      <c r="BSN17" s="254"/>
      <c r="BSO17" s="254"/>
      <c r="BSP17" s="254"/>
      <c r="BSQ17" s="254"/>
      <c r="BSR17" s="254"/>
      <c r="BSS17" s="254"/>
      <c r="BST17" s="254"/>
      <c r="BSU17" s="254"/>
      <c r="BSV17" s="254"/>
      <c r="BSW17" s="254"/>
      <c r="BSX17" s="254"/>
      <c r="BSY17" s="254"/>
      <c r="BSZ17" s="254"/>
      <c r="BTA17" s="254"/>
      <c r="BTB17" s="254"/>
      <c r="BTC17" s="254"/>
      <c r="BTD17" s="254"/>
      <c r="BTE17" s="254"/>
      <c r="BTF17" s="254"/>
      <c r="BTG17" s="254"/>
      <c r="BTH17" s="254"/>
      <c r="BTI17" s="254"/>
      <c r="BTJ17" s="254"/>
      <c r="BTK17" s="254"/>
      <c r="BTL17" s="254"/>
      <c r="BTM17" s="254"/>
      <c r="BTN17" s="254"/>
      <c r="BTO17" s="254"/>
      <c r="BTP17" s="254"/>
      <c r="BTQ17" s="254"/>
      <c r="BTR17" s="254"/>
      <c r="BTS17" s="254"/>
      <c r="BTT17" s="254"/>
      <c r="BTU17" s="254"/>
      <c r="BTV17" s="254"/>
      <c r="BTW17" s="254"/>
      <c r="BTX17" s="254"/>
      <c r="BTY17" s="254"/>
      <c r="BTZ17" s="254"/>
      <c r="BUA17" s="254"/>
      <c r="BUB17" s="254"/>
      <c r="BUC17" s="254"/>
      <c r="BUD17" s="254"/>
      <c r="BUE17" s="254"/>
      <c r="BUF17" s="254"/>
      <c r="BUG17" s="254"/>
      <c r="BUH17" s="254"/>
      <c r="BUI17" s="254"/>
      <c r="BUJ17" s="254"/>
      <c r="BUK17" s="254"/>
      <c r="BUL17" s="254"/>
      <c r="BUM17" s="254"/>
      <c r="BUN17" s="254"/>
      <c r="BUO17" s="254"/>
      <c r="BUP17" s="254"/>
      <c r="BUQ17" s="254"/>
      <c r="BUR17" s="254"/>
      <c r="BUS17" s="254"/>
      <c r="BUT17" s="254"/>
      <c r="BUU17" s="254"/>
      <c r="BUV17" s="254"/>
      <c r="BUW17" s="254"/>
      <c r="BUX17" s="254"/>
      <c r="BUY17" s="254"/>
      <c r="BUZ17" s="254"/>
      <c r="BVA17" s="254"/>
      <c r="BVB17" s="254"/>
      <c r="BVC17" s="254"/>
      <c r="BVD17" s="254"/>
      <c r="BVE17" s="254"/>
      <c r="BVF17" s="254"/>
      <c r="BVG17" s="254"/>
      <c r="BVH17" s="254"/>
      <c r="BVI17" s="254"/>
      <c r="BVJ17" s="254"/>
      <c r="BVK17" s="254"/>
      <c r="BVL17" s="254"/>
      <c r="BVM17" s="254"/>
      <c r="BVN17" s="254"/>
      <c r="BVO17" s="254"/>
      <c r="BVP17" s="254"/>
      <c r="BVQ17" s="254"/>
      <c r="BVR17" s="254"/>
      <c r="BVS17" s="254"/>
      <c r="BVT17" s="254"/>
      <c r="BVU17" s="254"/>
      <c r="BVV17" s="254"/>
      <c r="BVW17" s="254"/>
      <c r="BVX17" s="254"/>
      <c r="BVY17" s="254"/>
      <c r="BVZ17" s="254"/>
      <c r="BWA17" s="254"/>
      <c r="BWB17" s="254"/>
      <c r="BWC17" s="254"/>
      <c r="BWD17" s="254"/>
      <c r="BWE17" s="254"/>
      <c r="BWF17" s="254"/>
      <c r="BWG17" s="254"/>
      <c r="BWH17" s="254"/>
      <c r="BWI17" s="254"/>
      <c r="BWJ17" s="254"/>
      <c r="BWK17" s="254"/>
      <c r="BWL17" s="254"/>
      <c r="BWM17" s="254"/>
      <c r="BWN17" s="254"/>
      <c r="BWO17" s="254"/>
      <c r="BWP17" s="254"/>
      <c r="BWQ17" s="254"/>
      <c r="BWR17" s="254"/>
      <c r="BWS17" s="254"/>
      <c r="BWT17" s="254"/>
      <c r="BWU17" s="254"/>
      <c r="BWV17" s="254"/>
      <c r="BWW17" s="254"/>
      <c r="BWX17" s="254"/>
      <c r="BWY17" s="254"/>
      <c r="BWZ17" s="254"/>
      <c r="BXA17" s="254"/>
      <c r="BXB17" s="254"/>
      <c r="BXC17" s="254"/>
      <c r="BXD17" s="254"/>
      <c r="BXE17" s="254"/>
      <c r="BXF17" s="254"/>
      <c r="BXG17" s="254"/>
      <c r="BXH17" s="254"/>
      <c r="BXI17" s="254"/>
      <c r="BXJ17" s="254"/>
      <c r="BXK17" s="254"/>
      <c r="BXL17" s="254"/>
      <c r="BXM17" s="254"/>
      <c r="BXN17" s="254"/>
      <c r="BXO17" s="254"/>
      <c r="BXP17" s="254"/>
      <c r="BXQ17" s="254"/>
      <c r="BXR17" s="254"/>
      <c r="BXS17" s="254"/>
      <c r="BXT17" s="254"/>
      <c r="BXU17" s="254"/>
      <c r="BXV17" s="254"/>
      <c r="BXW17" s="254"/>
      <c r="BXX17" s="254"/>
      <c r="BXY17" s="254"/>
      <c r="BXZ17" s="254"/>
      <c r="BYA17" s="254"/>
      <c r="BYB17" s="254"/>
      <c r="BYC17" s="254"/>
      <c r="BYD17" s="254"/>
      <c r="BYE17" s="254"/>
      <c r="BYF17" s="254"/>
      <c r="BYG17" s="254"/>
      <c r="BYH17" s="254"/>
      <c r="BYI17" s="254"/>
      <c r="BYJ17" s="254"/>
      <c r="BYK17" s="254"/>
      <c r="BYL17" s="254"/>
      <c r="BYM17" s="254"/>
      <c r="BYN17" s="254"/>
      <c r="BYO17" s="254"/>
      <c r="BYP17" s="254"/>
      <c r="BYQ17" s="254"/>
      <c r="BYR17" s="254"/>
      <c r="BYS17" s="254"/>
      <c r="BYT17" s="254"/>
      <c r="BYU17" s="254"/>
      <c r="BYV17" s="254"/>
      <c r="BYW17" s="254"/>
      <c r="BYX17" s="254"/>
      <c r="BYY17" s="254"/>
      <c r="BYZ17" s="254"/>
      <c r="BZA17" s="254"/>
      <c r="BZB17" s="254"/>
      <c r="BZC17" s="254"/>
      <c r="BZD17" s="254"/>
      <c r="BZE17" s="254"/>
      <c r="BZF17" s="254"/>
      <c r="BZG17" s="254"/>
      <c r="BZH17" s="254"/>
      <c r="BZI17" s="254"/>
      <c r="BZJ17" s="254"/>
      <c r="BZK17" s="254"/>
      <c r="BZL17" s="254"/>
      <c r="BZM17" s="254"/>
      <c r="BZN17" s="254"/>
      <c r="BZO17" s="254"/>
      <c r="BZP17" s="254"/>
      <c r="BZQ17" s="254"/>
      <c r="BZR17" s="254"/>
      <c r="BZS17" s="254"/>
      <c r="BZT17" s="254"/>
      <c r="BZU17" s="254"/>
      <c r="BZV17" s="254"/>
      <c r="BZW17" s="254"/>
      <c r="BZX17" s="254"/>
      <c r="BZY17" s="254"/>
      <c r="BZZ17" s="254"/>
      <c r="CAA17" s="254"/>
      <c r="CAB17" s="254"/>
      <c r="CAC17" s="254"/>
      <c r="CAD17" s="254"/>
      <c r="CAE17" s="254"/>
      <c r="CAF17" s="254"/>
      <c r="CAG17" s="254"/>
      <c r="CAH17" s="254"/>
      <c r="CAI17" s="254"/>
      <c r="CAJ17" s="254"/>
      <c r="CAK17" s="254"/>
      <c r="CAL17" s="254"/>
      <c r="CAM17" s="254"/>
      <c r="CAN17" s="254"/>
      <c r="CAO17" s="254"/>
      <c r="CAP17" s="254"/>
      <c r="CAQ17" s="254"/>
      <c r="CAR17" s="254"/>
      <c r="CAS17" s="254"/>
      <c r="CAT17" s="254"/>
      <c r="CAU17" s="254"/>
      <c r="CAV17" s="254"/>
      <c r="CAW17" s="254"/>
      <c r="CAX17" s="254"/>
      <c r="CAY17" s="254"/>
      <c r="CAZ17" s="254"/>
      <c r="CBA17" s="254"/>
      <c r="CBB17" s="254"/>
      <c r="CBC17" s="254"/>
      <c r="CBD17" s="254"/>
      <c r="CBE17" s="254"/>
      <c r="CBF17" s="254"/>
      <c r="CBG17" s="254"/>
      <c r="CBH17" s="254"/>
      <c r="CBI17" s="254"/>
      <c r="CBJ17" s="254"/>
      <c r="CBK17" s="254"/>
      <c r="CBL17" s="254"/>
      <c r="CBM17" s="254"/>
      <c r="CBN17" s="254"/>
      <c r="CBO17" s="254"/>
      <c r="CBP17" s="254"/>
      <c r="CBQ17" s="254"/>
      <c r="CBR17" s="254"/>
      <c r="CBS17" s="254"/>
      <c r="CBT17" s="254"/>
      <c r="CBU17" s="254"/>
      <c r="CBV17" s="254"/>
      <c r="CBW17" s="254"/>
      <c r="CBX17" s="254"/>
      <c r="CBY17" s="254"/>
      <c r="CBZ17" s="254"/>
      <c r="CCA17" s="254"/>
      <c r="CCB17" s="254"/>
      <c r="CCC17" s="254"/>
      <c r="CCD17" s="254"/>
      <c r="CCE17" s="254"/>
      <c r="CCF17" s="254"/>
      <c r="CCG17" s="254"/>
      <c r="CCH17" s="254"/>
      <c r="CCI17" s="254"/>
      <c r="CCJ17" s="254"/>
      <c r="CCK17" s="254"/>
      <c r="CCL17" s="254"/>
      <c r="CCM17" s="254"/>
      <c r="CCN17" s="254"/>
      <c r="CCO17" s="254"/>
      <c r="CCP17" s="254"/>
      <c r="CCQ17" s="254"/>
      <c r="CCR17" s="254"/>
      <c r="CCS17" s="254"/>
      <c r="CCT17" s="254"/>
      <c r="CCU17" s="254"/>
      <c r="CCV17" s="254"/>
      <c r="CCW17" s="254"/>
      <c r="CCX17" s="254"/>
      <c r="CCY17" s="254"/>
      <c r="CCZ17" s="254"/>
      <c r="CDA17" s="254"/>
      <c r="CDB17" s="254"/>
      <c r="CDC17" s="254"/>
      <c r="CDD17" s="254"/>
      <c r="CDE17" s="254"/>
      <c r="CDF17" s="254"/>
      <c r="CDG17" s="254"/>
      <c r="CDH17" s="254"/>
      <c r="CDI17" s="254"/>
      <c r="CDJ17" s="254"/>
      <c r="CDK17" s="254"/>
      <c r="CDL17" s="254"/>
      <c r="CDM17" s="254"/>
      <c r="CDN17" s="254"/>
      <c r="CDO17" s="254"/>
      <c r="CDP17" s="254"/>
      <c r="CDQ17" s="254"/>
      <c r="CDR17" s="254"/>
      <c r="CDS17" s="254"/>
      <c r="CDT17" s="254"/>
      <c r="CDU17" s="254"/>
      <c r="CDV17" s="254"/>
      <c r="CDW17" s="254"/>
      <c r="CDX17" s="254"/>
      <c r="CDY17" s="254"/>
      <c r="CDZ17" s="254"/>
      <c r="CEA17" s="254"/>
      <c r="CEB17" s="254"/>
      <c r="CEC17" s="254"/>
      <c r="CED17" s="254"/>
      <c r="CEE17" s="254"/>
      <c r="CEF17" s="254"/>
      <c r="CEG17" s="254"/>
      <c r="CEH17" s="254"/>
      <c r="CEI17" s="254"/>
      <c r="CEJ17" s="254"/>
      <c r="CEK17" s="254"/>
      <c r="CEL17" s="254"/>
      <c r="CEM17" s="254"/>
      <c r="CEN17" s="254"/>
      <c r="CEO17" s="254"/>
      <c r="CEP17" s="254"/>
      <c r="CEQ17" s="254"/>
      <c r="CER17" s="254"/>
      <c r="CES17" s="254"/>
      <c r="CET17" s="254"/>
      <c r="CEU17" s="254"/>
      <c r="CEV17" s="254"/>
      <c r="CEW17" s="254"/>
      <c r="CEX17" s="254"/>
      <c r="CEY17" s="254"/>
      <c r="CEZ17" s="254"/>
      <c r="CFA17" s="254"/>
      <c r="CFB17" s="254"/>
      <c r="CFC17" s="254"/>
      <c r="CFD17" s="254"/>
      <c r="CFE17" s="254"/>
      <c r="CFF17" s="254"/>
      <c r="CFG17" s="254"/>
      <c r="CFH17" s="254"/>
      <c r="CFI17" s="254"/>
      <c r="CFJ17" s="254"/>
      <c r="CFK17" s="254"/>
      <c r="CFL17" s="254"/>
      <c r="CFM17" s="254"/>
      <c r="CFN17" s="254"/>
      <c r="CFO17" s="254"/>
      <c r="CFP17" s="254"/>
      <c r="CFQ17" s="254"/>
      <c r="CFR17" s="254"/>
      <c r="CFS17" s="254"/>
      <c r="CFT17" s="254"/>
      <c r="CFU17" s="254"/>
      <c r="CFV17" s="254"/>
      <c r="CFW17" s="254"/>
      <c r="CFX17" s="254"/>
      <c r="CFY17" s="254"/>
      <c r="CFZ17" s="254"/>
      <c r="CGA17" s="254"/>
      <c r="CGB17" s="254"/>
      <c r="CGC17" s="254"/>
      <c r="CGD17" s="254"/>
      <c r="CGE17" s="254"/>
      <c r="CGF17" s="254"/>
      <c r="CGG17" s="254"/>
      <c r="CGH17" s="254"/>
      <c r="CGI17" s="254"/>
      <c r="CGJ17" s="254"/>
      <c r="CGK17" s="254"/>
      <c r="CGL17" s="254"/>
      <c r="CGM17" s="254"/>
      <c r="CGN17" s="254"/>
      <c r="CGO17" s="254"/>
      <c r="CGP17" s="254"/>
      <c r="CGQ17" s="254"/>
      <c r="CGR17" s="254"/>
      <c r="CGS17" s="254"/>
      <c r="CGT17" s="254"/>
      <c r="CGU17" s="254"/>
      <c r="CGV17" s="254"/>
      <c r="CGW17" s="254"/>
      <c r="CGX17" s="254"/>
      <c r="CGY17" s="254"/>
      <c r="CGZ17" s="254"/>
      <c r="CHA17" s="254"/>
      <c r="CHB17" s="254"/>
      <c r="CHC17" s="254"/>
      <c r="CHD17" s="254"/>
      <c r="CHE17" s="254"/>
      <c r="CHF17" s="254"/>
      <c r="CHG17" s="254"/>
      <c r="CHH17" s="254"/>
      <c r="CHI17" s="254"/>
      <c r="CHJ17" s="254"/>
      <c r="CHK17" s="254"/>
      <c r="CHL17" s="254"/>
      <c r="CHM17" s="254"/>
      <c r="CHN17" s="254"/>
      <c r="CHO17" s="254"/>
      <c r="CHP17" s="254"/>
      <c r="CHQ17" s="254"/>
      <c r="CHR17" s="254"/>
      <c r="CHS17" s="254"/>
      <c r="CHT17" s="254"/>
      <c r="CHU17" s="254"/>
      <c r="CHV17" s="254"/>
      <c r="CHW17" s="254"/>
      <c r="CHX17" s="254"/>
      <c r="CHY17" s="254"/>
      <c r="CHZ17" s="254"/>
      <c r="CIA17" s="254"/>
      <c r="CIB17" s="254"/>
      <c r="CIC17" s="254"/>
      <c r="CID17" s="254"/>
      <c r="CIE17" s="254"/>
      <c r="CIF17" s="254"/>
      <c r="CIG17" s="254"/>
      <c r="CIH17" s="254"/>
      <c r="CII17" s="254"/>
      <c r="CIJ17" s="254"/>
      <c r="CIK17" s="254"/>
      <c r="CIL17" s="254"/>
      <c r="CIM17" s="254"/>
      <c r="CIN17" s="254"/>
      <c r="CIO17" s="254"/>
      <c r="CIP17" s="254"/>
      <c r="CIQ17" s="254"/>
      <c r="CIR17" s="254"/>
      <c r="CIS17" s="254"/>
      <c r="CIT17" s="254"/>
      <c r="CIU17" s="254"/>
      <c r="CIV17" s="254"/>
      <c r="CIW17" s="254"/>
      <c r="CIX17" s="254"/>
      <c r="CIY17" s="254"/>
      <c r="CIZ17" s="254"/>
      <c r="CJA17" s="254"/>
      <c r="CJB17" s="254"/>
      <c r="CJC17" s="254"/>
      <c r="CJD17" s="254"/>
      <c r="CJE17" s="254"/>
      <c r="CJF17" s="254"/>
      <c r="CJG17" s="254"/>
      <c r="CJH17" s="254"/>
      <c r="CJI17" s="254"/>
      <c r="CJJ17" s="254"/>
      <c r="CJK17" s="254"/>
      <c r="CJL17" s="254"/>
      <c r="CJM17" s="254"/>
      <c r="CJN17" s="254"/>
      <c r="CJO17" s="254"/>
      <c r="CJP17" s="254"/>
      <c r="CJQ17" s="254"/>
      <c r="CJR17" s="254"/>
      <c r="CJS17" s="254"/>
      <c r="CJT17" s="254"/>
      <c r="CJU17" s="254"/>
      <c r="CJV17" s="254"/>
      <c r="CJW17" s="254"/>
      <c r="CJX17" s="254"/>
      <c r="CJY17" s="254"/>
      <c r="CJZ17" s="254"/>
      <c r="CKA17" s="254"/>
      <c r="CKB17" s="254"/>
      <c r="CKC17" s="254"/>
      <c r="CKD17" s="254"/>
      <c r="CKE17" s="254"/>
      <c r="CKF17" s="254"/>
      <c r="CKG17" s="254"/>
      <c r="CKH17" s="254"/>
      <c r="CKI17" s="254"/>
      <c r="CKJ17" s="254"/>
      <c r="CKK17" s="254"/>
      <c r="CKL17" s="254"/>
      <c r="CKM17" s="254"/>
      <c r="CKN17" s="254"/>
      <c r="CKO17" s="254"/>
      <c r="CKP17" s="254"/>
      <c r="CKQ17" s="254"/>
      <c r="CKR17" s="254"/>
      <c r="CKS17" s="254"/>
      <c r="CKT17" s="254"/>
      <c r="CKU17" s="254"/>
      <c r="CKV17" s="254"/>
      <c r="CKW17" s="254"/>
      <c r="CKX17" s="254"/>
      <c r="CKY17" s="254"/>
      <c r="CKZ17" s="254"/>
      <c r="CLA17" s="254"/>
      <c r="CLB17" s="254"/>
      <c r="CLC17" s="254"/>
      <c r="CLD17" s="254"/>
      <c r="CLE17" s="254"/>
      <c r="CLF17" s="254"/>
      <c r="CLG17" s="254"/>
      <c r="CLH17" s="254"/>
      <c r="CLI17" s="254"/>
      <c r="CLJ17" s="254"/>
      <c r="CLK17" s="254"/>
      <c r="CLL17" s="254"/>
      <c r="CLM17" s="254"/>
      <c r="CLN17" s="254"/>
      <c r="CLO17" s="254"/>
      <c r="CLP17" s="254"/>
      <c r="CLQ17" s="254"/>
      <c r="CLR17" s="254"/>
      <c r="CLS17" s="254"/>
      <c r="CLT17" s="254"/>
      <c r="CLU17" s="254"/>
      <c r="CLV17" s="254"/>
      <c r="CLW17" s="254"/>
      <c r="CLX17" s="254"/>
      <c r="CLY17" s="254"/>
      <c r="CLZ17" s="254"/>
      <c r="CMA17" s="254"/>
      <c r="CMB17" s="254"/>
      <c r="CMC17" s="254"/>
      <c r="CMD17" s="254"/>
      <c r="CME17" s="254"/>
      <c r="CMF17" s="254"/>
      <c r="CMG17" s="254"/>
      <c r="CMH17" s="254"/>
      <c r="CMI17" s="254"/>
      <c r="CMJ17" s="254"/>
      <c r="CMK17" s="254"/>
      <c r="CML17" s="254"/>
      <c r="CMM17" s="254"/>
      <c r="CMN17" s="254"/>
      <c r="CMO17" s="254"/>
      <c r="CMP17" s="254"/>
      <c r="CMQ17" s="254"/>
      <c r="CMR17" s="254"/>
      <c r="CMS17" s="254"/>
      <c r="CMT17" s="254"/>
      <c r="CMU17" s="254"/>
      <c r="CMV17" s="254"/>
      <c r="CMW17" s="254"/>
      <c r="CMX17" s="254"/>
      <c r="CMY17" s="254"/>
      <c r="CMZ17" s="254"/>
      <c r="CNA17" s="254"/>
      <c r="CNB17" s="254"/>
      <c r="CNC17" s="254"/>
      <c r="CND17" s="254"/>
      <c r="CNE17" s="254"/>
      <c r="CNF17" s="254"/>
      <c r="CNG17" s="254"/>
      <c r="CNH17" s="254"/>
      <c r="CNI17" s="254"/>
      <c r="CNJ17" s="254"/>
      <c r="CNK17" s="254"/>
      <c r="CNL17" s="254"/>
      <c r="CNM17" s="254"/>
      <c r="CNN17" s="254"/>
      <c r="CNO17" s="254"/>
      <c r="CNP17" s="254"/>
      <c r="CNQ17" s="254"/>
      <c r="CNR17" s="254"/>
      <c r="CNS17" s="254"/>
      <c r="CNT17" s="254"/>
      <c r="CNU17" s="254"/>
      <c r="CNV17" s="254"/>
      <c r="CNW17" s="254"/>
      <c r="CNX17" s="254"/>
      <c r="CNY17" s="254"/>
      <c r="CNZ17" s="254"/>
      <c r="COA17" s="254"/>
      <c r="COB17" s="254"/>
      <c r="COC17" s="254"/>
      <c r="COD17" s="254"/>
      <c r="COE17" s="254"/>
      <c r="COF17" s="254"/>
      <c r="COG17" s="254"/>
      <c r="COH17" s="254"/>
      <c r="COI17" s="254"/>
      <c r="COJ17" s="254"/>
      <c r="COK17" s="254"/>
      <c r="COL17" s="254"/>
      <c r="COM17" s="254"/>
      <c r="CON17" s="254"/>
      <c r="COO17" s="254"/>
      <c r="COP17" s="254"/>
      <c r="COQ17" s="254"/>
      <c r="COR17" s="254"/>
      <c r="COS17" s="254"/>
      <c r="COT17" s="254"/>
      <c r="COU17" s="254"/>
      <c r="COV17" s="254"/>
      <c r="COW17" s="254"/>
      <c r="COX17" s="254"/>
      <c r="COY17" s="254"/>
      <c r="COZ17" s="254"/>
      <c r="CPA17" s="254"/>
      <c r="CPB17" s="254"/>
      <c r="CPC17" s="254"/>
      <c r="CPD17" s="254"/>
      <c r="CPE17" s="254"/>
      <c r="CPF17" s="254"/>
      <c r="CPG17" s="254"/>
      <c r="CPH17" s="254"/>
      <c r="CPI17" s="254"/>
      <c r="CPJ17" s="254"/>
      <c r="CPK17" s="254"/>
      <c r="CPL17" s="254"/>
      <c r="CPM17" s="254"/>
      <c r="CPN17" s="254"/>
      <c r="CPO17" s="254"/>
      <c r="CPP17" s="254"/>
      <c r="CPQ17" s="254"/>
      <c r="CPR17" s="254"/>
      <c r="CPS17" s="254"/>
      <c r="CPT17" s="254"/>
      <c r="CPU17" s="254"/>
      <c r="CPV17" s="254"/>
      <c r="CPW17" s="254"/>
      <c r="CPX17" s="254"/>
      <c r="CPY17" s="254"/>
      <c r="CPZ17" s="254"/>
      <c r="CQA17" s="254"/>
      <c r="CQB17" s="254"/>
      <c r="CQC17" s="254"/>
      <c r="CQD17" s="254"/>
      <c r="CQE17" s="254"/>
      <c r="CQF17" s="254"/>
      <c r="CQG17" s="254"/>
      <c r="CQH17" s="254"/>
      <c r="CQI17" s="254"/>
      <c r="CQJ17" s="254"/>
      <c r="CQK17" s="254"/>
      <c r="CQL17" s="254"/>
      <c r="CQM17" s="254"/>
      <c r="CQN17" s="254"/>
      <c r="CQO17" s="254"/>
      <c r="CQP17" s="254"/>
      <c r="CQQ17" s="254"/>
      <c r="CQR17" s="254"/>
      <c r="CQS17" s="254"/>
      <c r="CQT17" s="254"/>
      <c r="CQU17" s="254"/>
      <c r="CQV17" s="254"/>
      <c r="CQW17" s="254"/>
      <c r="CQX17" s="254"/>
      <c r="CQY17" s="254"/>
      <c r="CQZ17" s="254"/>
      <c r="CRA17" s="254"/>
      <c r="CRB17" s="254"/>
      <c r="CRC17" s="254"/>
      <c r="CRD17" s="254"/>
      <c r="CRE17" s="254"/>
      <c r="CRF17" s="254"/>
      <c r="CRG17" s="254"/>
      <c r="CRH17" s="254"/>
      <c r="CRI17" s="254"/>
      <c r="CRJ17" s="254"/>
      <c r="CRK17" s="254"/>
      <c r="CRL17" s="254"/>
      <c r="CRM17" s="254"/>
      <c r="CRN17" s="254"/>
      <c r="CRO17" s="254"/>
      <c r="CRP17" s="254"/>
      <c r="CRQ17" s="254"/>
      <c r="CRR17" s="254"/>
      <c r="CRS17" s="254"/>
      <c r="CRT17" s="254"/>
      <c r="CRU17" s="254"/>
      <c r="CRV17" s="254"/>
      <c r="CRW17" s="254"/>
      <c r="CRX17" s="254"/>
      <c r="CRY17" s="254"/>
      <c r="CRZ17" s="254"/>
      <c r="CSA17" s="254"/>
      <c r="CSB17" s="254"/>
      <c r="CSC17" s="254"/>
      <c r="CSD17" s="254"/>
      <c r="CSE17" s="254"/>
      <c r="CSF17" s="254"/>
      <c r="CSG17" s="254"/>
      <c r="CSH17" s="254"/>
      <c r="CSI17" s="254"/>
      <c r="CSJ17" s="254"/>
      <c r="CSK17" s="254"/>
      <c r="CSL17" s="254"/>
      <c r="CSM17" s="254"/>
      <c r="CSN17" s="254"/>
      <c r="CSO17" s="254"/>
      <c r="CSP17" s="254"/>
      <c r="CSQ17" s="254"/>
      <c r="CSR17" s="254"/>
      <c r="CSS17" s="254"/>
      <c r="CST17" s="254"/>
      <c r="CSU17" s="254"/>
      <c r="CSV17" s="254"/>
      <c r="CSW17" s="254"/>
      <c r="CSX17" s="254"/>
      <c r="CSY17" s="254"/>
      <c r="CSZ17" s="254"/>
      <c r="CTA17" s="254"/>
      <c r="CTB17" s="254"/>
      <c r="CTC17" s="254"/>
      <c r="CTD17" s="254"/>
      <c r="CTE17" s="254"/>
      <c r="CTF17" s="254"/>
      <c r="CTG17" s="254"/>
      <c r="CTH17" s="254"/>
      <c r="CTI17" s="254"/>
      <c r="CTJ17" s="254"/>
      <c r="CTK17" s="254"/>
      <c r="CTL17" s="254"/>
      <c r="CTM17" s="254"/>
      <c r="CTN17" s="254"/>
      <c r="CTO17" s="254"/>
      <c r="CTP17" s="254"/>
      <c r="CTQ17" s="254"/>
      <c r="CTR17" s="254"/>
      <c r="CTS17" s="254"/>
      <c r="CTT17" s="254"/>
      <c r="CTU17" s="254"/>
      <c r="CTV17" s="254"/>
      <c r="CTW17" s="254"/>
      <c r="CTX17" s="254"/>
      <c r="CTY17" s="254"/>
      <c r="CTZ17" s="254"/>
      <c r="CUA17" s="254"/>
      <c r="CUB17" s="254"/>
      <c r="CUC17" s="254"/>
      <c r="CUD17" s="254"/>
      <c r="CUE17" s="254"/>
      <c r="CUF17" s="254"/>
      <c r="CUG17" s="254"/>
      <c r="CUH17" s="254"/>
      <c r="CUI17" s="254"/>
      <c r="CUJ17" s="254"/>
      <c r="CUK17" s="254"/>
      <c r="CUL17" s="254"/>
      <c r="CUM17" s="254"/>
      <c r="CUN17" s="254"/>
      <c r="CUO17" s="254"/>
      <c r="CUP17" s="254"/>
      <c r="CUQ17" s="254"/>
      <c r="CUR17" s="254"/>
      <c r="CUS17" s="254"/>
      <c r="CUT17" s="254"/>
      <c r="CUU17" s="254"/>
      <c r="CUV17" s="254"/>
      <c r="CUW17" s="254"/>
      <c r="CUX17" s="254"/>
      <c r="CUY17" s="254"/>
      <c r="CUZ17" s="254"/>
      <c r="CVA17" s="254"/>
      <c r="CVB17" s="254"/>
      <c r="CVC17" s="254"/>
      <c r="CVD17" s="254"/>
      <c r="CVE17" s="254"/>
      <c r="CVF17" s="254"/>
      <c r="CVG17" s="254"/>
      <c r="CVH17" s="254"/>
      <c r="CVI17" s="254"/>
      <c r="CVJ17" s="254"/>
      <c r="CVK17" s="254"/>
      <c r="CVL17" s="254"/>
      <c r="CVM17" s="254"/>
      <c r="CVN17" s="254"/>
      <c r="CVO17" s="254"/>
      <c r="CVP17" s="254"/>
      <c r="CVQ17" s="254"/>
      <c r="CVR17" s="254"/>
      <c r="CVS17" s="254"/>
      <c r="CVT17" s="254"/>
      <c r="CVU17" s="254"/>
      <c r="CVV17" s="254"/>
      <c r="CVW17" s="254"/>
      <c r="CVX17" s="254"/>
      <c r="CVY17" s="254"/>
      <c r="CVZ17" s="254"/>
      <c r="CWA17" s="254"/>
      <c r="CWB17" s="254"/>
      <c r="CWC17" s="254"/>
      <c r="CWD17" s="254"/>
      <c r="CWE17" s="254"/>
      <c r="CWF17" s="254"/>
      <c r="CWG17" s="254"/>
      <c r="CWH17" s="254"/>
      <c r="CWI17" s="254"/>
      <c r="CWJ17" s="254"/>
      <c r="CWK17" s="254"/>
      <c r="CWL17" s="254"/>
      <c r="CWM17" s="254"/>
      <c r="CWN17" s="254"/>
      <c r="CWO17" s="254"/>
      <c r="CWP17" s="254"/>
      <c r="CWQ17" s="254"/>
      <c r="CWR17" s="254"/>
      <c r="CWS17" s="254"/>
      <c r="CWT17" s="254"/>
      <c r="CWU17" s="254"/>
      <c r="CWV17" s="254"/>
      <c r="CWW17" s="254"/>
      <c r="CWX17" s="254"/>
      <c r="CWY17" s="254"/>
      <c r="CWZ17" s="254"/>
      <c r="CXA17" s="254"/>
      <c r="CXB17" s="254"/>
      <c r="CXC17" s="254"/>
      <c r="CXD17" s="254"/>
      <c r="CXE17" s="254"/>
      <c r="CXF17" s="254"/>
      <c r="CXG17" s="254"/>
      <c r="CXH17" s="254"/>
      <c r="CXI17" s="254"/>
      <c r="CXJ17" s="254"/>
      <c r="CXK17" s="254"/>
      <c r="CXL17" s="254"/>
      <c r="CXM17" s="254"/>
      <c r="CXN17" s="254"/>
      <c r="CXO17" s="254"/>
      <c r="CXP17" s="254"/>
      <c r="CXQ17" s="254"/>
      <c r="CXR17" s="254"/>
      <c r="CXS17" s="254"/>
      <c r="CXT17" s="254"/>
      <c r="CXU17" s="254"/>
      <c r="CXV17" s="254"/>
      <c r="CXW17" s="254"/>
      <c r="CXX17" s="254"/>
      <c r="CXY17" s="254"/>
      <c r="CXZ17" s="254"/>
      <c r="CYA17" s="254"/>
      <c r="CYB17" s="254"/>
      <c r="CYC17" s="254"/>
      <c r="CYD17" s="254"/>
      <c r="CYE17" s="254"/>
      <c r="CYF17" s="254"/>
      <c r="CYG17" s="254"/>
      <c r="CYH17" s="254"/>
      <c r="CYI17" s="254"/>
      <c r="CYJ17" s="254"/>
      <c r="CYK17" s="254"/>
      <c r="CYL17" s="254"/>
      <c r="CYM17" s="254"/>
      <c r="CYN17" s="254"/>
      <c r="CYO17" s="254"/>
      <c r="CYP17" s="254"/>
      <c r="CYQ17" s="254"/>
      <c r="CYR17" s="254"/>
      <c r="CYS17" s="254"/>
      <c r="CYT17" s="254"/>
      <c r="CYU17" s="254"/>
      <c r="CYV17" s="254"/>
      <c r="CYW17" s="254"/>
      <c r="CYX17" s="254"/>
      <c r="CYY17" s="254"/>
      <c r="CYZ17" s="254"/>
      <c r="CZA17" s="254"/>
      <c r="CZB17" s="254"/>
      <c r="CZC17" s="254"/>
      <c r="CZD17" s="254"/>
      <c r="CZE17" s="254"/>
      <c r="CZF17" s="254"/>
      <c r="CZG17" s="254"/>
      <c r="CZH17" s="254"/>
      <c r="CZI17" s="254"/>
      <c r="CZJ17" s="254"/>
      <c r="CZK17" s="254"/>
      <c r="CZL17" s="254"/>
      <c r="CZM17" s="254"/>
      <c r="CZN17" s="254"/>
      <c r="CZO17" s="254"/>
      <c r="CZP17" s="254"/>
      <c r="CZQ17" s="254"/>
      <c r="CZR17" s="254"/>
      <c r="CZS17" s="254"/>
      <c r="CZT17" s="254"/>
      <c r="CZU17" s="254"/>
      <c r="CZV17" s="254"/>
      <c r="CZW17" s="254"/>
      <c r="CZX17" s="254"/>
      <c r="CZY17" s="254"/>
      <c r="CZZ17" s="254"/>
      <c r="DAA17" s="254"/>
      <c r="DAB17" s="254"/>
      <c r="DAC17" s="254"/>
      <c r="DAD17" s="254"/>
      <c r="DAE17" s="254"/>
      <c r="DAF17" s="254"/>
      <c r="DAG17" s="254"/>
      <c r="DAH17" s="254"/>
      <c r="DAI17" s="254"/>
      <c r="DAJ17" s="254"/>
      <c r="DAK17" s="254"/>
      <c r="DAL17" s="254"/>
      <c r="DAM17" s="254"/>
      <c r="DAN17" s="254"/>
      <c r="DAO17" s="254"/>
      <c r="DAP17" s="254"/>
      <c r="DAQ17" s="254"/>
      <c r="DAR17" s="254"/>
      <c r="DAS17" s="254"/>
      <c r="DAT17" s="254"/>
      <c r="DAU17" s="254"/>
      <c r="DAV17" s="254"/>
      <c r="DAW17" s="254"/>
      <c r="DAX17" s="254"/>
      <c r="DAY17" s="254"/>
      <c r="DAZ17" s="254"/>
      <c r="DBA17" s="254"/>
      <c r="DBB17" s="254"/>
      <c r="DBC17" s="254"/>
      <c r="DBD17" s="254"/>
      <c r="DBE17" s="254"/>
      <c r="DBF17" s="254"/>
      <c r="DBG17" s="254"/>
      <c r="DBH17" s="254"/>
      <c r="DBI17" s="254"/>
      <c r="DBJ17" s="254"/>
      <c r="DBK17" s="254"/>
      <c r="DBL17" s="254"/>
      <c r="DBM17" s="254"/>
      <c r="DBN17" s="254"/>
      <c r="DBO17" s="254"/>
      <c r="DBP17" s="254"/>
      <c r="DBQ17" s="254"/>
      <c r="DBR17" s="254"/>
      <c r="DBS17" s="254"/>
      <c r="DBT17" s="254"/>
      <c r="DBU17" s="254"/>
      <c r="DBV17" s="254"/>
      <c r="DBW17" s="254"/>
      <c r="DBX17" s="254"/>
      <c r="DBY17" s="254"/>
      <c r="DBZ17" s="254"/>
      <c r="DCA17" s="254"/>
      <c r="DCB17" s="254"/>
      <c r="DCC17" s="254"/>
      <c r="DCD17" s="254"/>
      <c r="DCE17" s="254"/>
      <c r="DCF17" s="254"/>
      <c r="DCG17" s="254"/>
      <c r="DCH17" s="254"/>
      <c r="DCI17" s="254"/>
      <c r="DCJ17" s="254"/>
      <c r="DCK17" s="254"/>
      <c r="DCL17" s="254"/>
      <c r="DCM17" s="254"/>
      <c r="DCN17" s="254"/>
      <c r="DCO17" s="254"/>
      <c r="DCP17" s="254"/>
      <c r="DCQ17" s="254"/>
      <c r="DCR17" s="254"/>
      <c r="DCS17" s="254"/>
      <c r="DCT17" s="254"/>
      <c r="DCU17" s="254"/>
      <c r="DCV17" s="254"/>
      <c r="DCW17" s="254"/>
      <c r="DCX17" s="254"/>
      <c r="DCY17" s="254"/>
      <c r="DCZ17" s="254"/>
      <c r="DDA17" s="254"/>
      <c r="DDB17" s="254"/>
      <c r="DDC17" s="254"/>
      <c r="DDD17" s="254"/>
      <c r="DDE17" s="254"/>
      <c r="DDF17" s="254"/>
      <c r="DDG17" s="254"/>
      <c r="DDH17" s="254"/>
      <c r="DDI17" s="254"/>
      <c r="DDJ17" s="254"/>
      <c r="DDK17" s="254"/>
      <c r="DDL17" s="254"/>
      <c r="DDM17" s="254"/>
      <c r="DDN17" s="254"/>
      <c r="DDO17" s="254"/>
      <c r="DDP17" s="254"/>
      <c r="DDQ17" s="254"/>
      <c r="DDR17" s="254"/>
      <c r="DDS17" s="254"/>
      <c r="DDT17" s="254"/>
      <c r="DDU17" s="254"/>
      <c r="DDV17" s="254"/>
      <c r="DDW17" s="254"/>
      <c r="DDX17" s="254"/>
      <c r="DDY17" s="254"/>
      <c r="DDZ17" s="254"/>
      <c r="DEA17" s="254"/>
      <c r="DEB17" s="254"/>
      <c r="DEC17" s="254"/>
      <c r="DED17" s="254"/>
      <c r="DEE17" s="254"/>
      <c r="DEF17" s="254"/>
      <c r="DEG17" s="254"/>
      <c r="DEH17" s="254"/>
      <c r="DEI17" s="254"/>
      <c r="DEJ17" s="254"/>
      <c r="DEK17" s="254"/>
      <c r="DEL17" s="254"/>
      <c r="DEM17" s="254"/>
      <c r="DEN17" s="254"/>
      <c r="DEO17" s="254"/>
      <c r="DEP17" s="254"/>
      <c r="DEQ17" s="254"/>
      <c r="DER17" s="254"/>
      <c r="DES17" s="254"/>
      <c r="DET17" s="254"/>
      <c r="DEU17" s="254"/>
      <c r="DEV17" s="254"/>
      <c r="DEW17" s="254"/>
      <c r="DEX17" s="254"/>
      <c r="DEY17" s="254"/>
      <c r="DEZ17" s="254"/>
      <c r="DFA17" s="254"/>
      <c r="DFB17" s="254"/>
      <c r="DFC17" s="254"/>
      <c r="DFD17" s="254"/>
      <c r="DFE17" s="254"/>
      <c r="DFF17" s="254"/>
      <c r="DFG17" s="254"/>
      <c r="DFH17" s="254"/>
      <c r="DFI17" s="254"/>
      <c r="DFJ17" s="254"/>
      <c r="DFK17" s="254"/>
      <c r="DFL17" s="254"/>
      <c r="DFM17" s="254"/>
      <c r="DFN17" s="254"/>
      <c r="DFO17" s="254"/>
      <c r="DFP17" s="254"/>
      <c r="DFQ17" s="254"/>
      <c r="DFR17" s="254"/>
      <c r="DFS17" s="254"/>
      <c r="DFT17" s="254"/>
      <c r="DFU17" s="254"/>
      <c r="DFV17" s="254"/>
      <c r="DFW17" s="254"/>
      <c r="DFX17" s="254"/>
      <c r="DFY17" s="254"/>
      <c r="DFZ17" s="254"/>
      <c r="DGA17" s="254"/>
      <c r="DGB17" s="254"/>
      <c r="DGC17" s="254"/>
      <c r="DGD17" s="254"/>
      <c r="DGE17" s="254"/>
      <c r="DGF17" s="254"/>
      <c r="DGG17" s="254"/>
      <c r="DGH17" s="254"/>
      <c r="DGI17" s="254"/>
      <c r="DGJ17" s="254"/>
      <c r="DGK17" s="254"/>
      <c r="DGL17" s="254"/>
      <c r="DGM17" s="254"/>
      <c r="DGN17" s="254"/>
      <c r="DGO17" s="254"/>
      <c r="DGP17" s="254"/>
      <c r="DGQ17" s="254"/>
      <c r="DGR17" s="254"/>
      <c r="DGS17" s="254"/>
      <c r="DGT17" s="254"/>
      <c r="DGU17" s="254"/>
      <c r="DGV17" s="254"/>
      <c r="DGW17" s="254"/>
      <c r="DGX17" s="254"/>
      <c r="DGY17" s="254"/>
      <c r="DGZ17" s="254"/>
      <c r="DHA17" s="254"/>
      <c r="DHB17" s="254"/>
      <c r="DHC17" s="254"/>
      <c r="DHD17" s="254"/>
      <c r="DHE17" s="254"/>
      <c r="DHF17" s="254"/>
      <c r="DHG17" s="254"/>
      <c r="DHH17" s="254"/>
      <c r="DHI17" s="254"/>
      <c r="DHJ17" s="254"/>
      <c r="DHK17" s="254"/>
      <c r="DHL17" s="254"/>
      <c r="DHM17" s="254"/>
      <c r="DHN17" s="254"/>
      <c r="DHO17" s="254"/>
      <c r="DHP17" s="254"/>
      <c r="DHQ17" s="254"/>
      <c r="DHR17" s="254"/>
      <c r="DHS17" s="254"/>
      <c r="DHT17" s="254"/>
      <c r="DHU17" s="254"/>
      <c r="DHV17" s="254"/>
      <c r="DHW17" s="254"/>
      <c r="DHX17" s="254"/>
      <c r="DHY17" s="254"/>
      <c r="DHZ17" s="254"/>
      <c r="DIA17" s="254"/>
      <c r="DIB17" s="254"/>
      <c r="DIC17" s="254"/>
      <c r="DID17" s="254"/>
      <c r="DIE17" s="254"/>
      <c r="DIF17" s="254"/>
      <c r="DIG17" s="254"/>
      <c r="DIH17" s="254"/>
      <c r="DII17" s="254"/>
      <c r="DIJ17" s="254"/>
      <c r="DIK17" s="254"/>
      <c r="DIL17" s="254"/>
      <c r="DIM17" s="254"/>
      <c r="DIN17" s="254"/>
      <c r="DIO17" s="254"/>
      <c r="DIP17" s="254"/>
      <c r="DIQ17" s="254"/>
      <c r="DIR17" s="254"/>
      <c r="DIS17" s="254"/>
      <c r="DIT17" s="254"/>
      <c r="DIU17" s="254"/>
      <c r="DIV17" s="254"/>
      <c r="DIW17" s="254"/>
      <c r="DIX17" s="254"/>
      <c r="DIY17" s="254"/>
      <c r="DIZ17" s="254"/>
      <c r="DJA17" s="254"/>
      <c r="DJB17" s="254"/>
      <c r="DJC17" s="254"/>
      <c r="DJD17" s="254"/>
      <c r="DJE17" s="254"/>
      <c r="DJF17" s="254"/>
      <c r="DJG17" s="254"/>
      <c r="DJH17" s="254"/>
      <c r="DJI17" s="254"/>
      <c r="DJJ17" s="254"/>
      <c r="DJK17" s="254"/>
      <c r="DJL17" s="254"/>
      <c r="DJM17" s="254"/>
      <c r="DJN17" s="254"/>
      <c r="DJO17" s="254"/>
      <c r="DJP17" s="254"/>
      <c r="DJQ17" s="254"/>
      <c r="DJR17" s="254"/>
      <c r="DJS17" s="254"/>
      <c r="DJT17" s="254"/>
      <c r="DJU17" s="254"/>
      <c r="DJV17" s="254"/>
      <c r="DJW17" s="254"/>
      <c r="DJX17" s="254"/>
      <c r="DJY17" s="254"/>
      <c r="DJZ17" s="254"/>
      <c r="DKA17" s="254"/>
      <c r="DKB17" s="254"/>
      <c r="DKC17" s="254"/>
      <c r="DKD17" s="254"/>
      <c r="DKE17" s="254"/>
      <c r="DKF17" s="254"/>
      <c r="DKG17" s="254"/>
      <c r="DKH17" s="254"/>
      <c r="DKI17" s="254"/>
      <c r="DKJ17" s="254"/>
      <c r="DKK17" s="254"/>
      <c r="DKL17" s="254"/>
      <c r="DKM17" s="254"/>
      <c r="DKN17" s="254"/>
      <c r="DKO17" s="254"/>
      <c r="DKP17" s="254"/>
      <c r="DKQ17" s="254"/>
      <c r="DKR17" s="254"/>
      <c r="DKS17" s="254"/>
      <c r="DKT17" s="254"/>
      <c r="DKU17" s="254"/>
      <c r="DKV17" s="254"/>
      <c r="DKW17" s="254"/>
      <c r="DKX17" s="254"/>
      <c r="DKY17" s="254"/>
      <c r="DKZ17" s="254"/>
      <c r="DLA17" s="254"/>
      <c r="DLB17" s="254"/>
      <c r="DLC17" s="254"/>
      <c r="DLD17" s="254"/>
      <c r="DLE17" s="254"/>
      <c r="DLF17" s="254"/>
      <c r="DLG17" s="254"/>
      <c r="DLH17" s="254"/>
      <c r="DLI17" s="254"/>
      <c r="DLJ17" s="254"/>
      <c r="DLK17" s="254"/>
      <c r="DLL17" s="254"/>
      <c r="DLM17" s="254"/>
      <c r="DLN17" s="254"/>
      <c r="DLO17" s="254"/>
      <c r="DLP17" s="254"/>
      <c r="DLQ17" s="254"/>
      <c r="DLR17" s="254"/>
      <c r="DLS17" s="254"/>
      <c r="DLT17" s="254"/>
      <c r="DLU17" s="254"/>
      <c r="DLV17" s="254"/>
      <c r="DLW17" s="254"/>
      <c r="DLX17" s="254"/>
      <c r="DLY17" s="254"/>
      <c r="DLZ17" s="254"/>
      <c r="DMA17" s="254"/>
      <c r="DMB17" s="254"/>
      <c r="DMC17" s="254"/>
      <c r="DMD17" s="254"/>
      <c r="DME17" s="254"/>
      <c r="DMF17" s="254"/>
      <c r="DMG17" s="254"/>
      <c r="DMH17" s="254"/>
      <c r="DMI17" s="254"/>
      <c r="DMJ17" s="254"/>
      <c r="DMK17" s="254"/>
      <c r="DML17" s="254"/>
      <c r="DMM17" s="254"/>
      <c r="DMN17" s="254"/>
      <c r="DMO17" s="254"/>
      <c r="DMP17" s="254"/>
      <c r="DMQ17" s="254"/>
      <c r="DMR17" s="254"/>
      <c r="DMS17" s="254"/>
      <c r="DMT17" s="254"/>
      <c r="DMU17" s="254"/>
      <c r="DMV17" s="254"/>
      <c r="DMW17" s="254"/>
      <c r="DMX17" s="254"/>
      <c r="DMY17" s="254"/>
      <c r="DMZ17" s="254"/>
      <c r="DNA17" s="254"/>
      <c r="DNB17" s="254"/>
      <c r="DNC17" s="254"/>
      <c r="DND17" s="254"/>
      <c r="DNE17" s="254"/>
      <c r="DNF17" s="254"/>
      <c r="DNG17" s="254"/>
      <c r="DNH17" s="254"/>
      <c r="DNI17" s="254"/>
      <c r="DNJ17" s="254"/>
      <c r="DNK17" s="254"/>
      <c r="DNL17" s="254"/>
      <c r="DNM17" s="254"/>
      <c r="DNN17" s="254"/>
      <c r="DNO17" s="254"/>
      <c r="DNP17" s="254"/>
      <c r="DNQ17" s="254"/>
      <c r="DNR17" s="254"/>
      <c r="DNS17" s="254"/>
      <c r="DNT17" s="254"/>
      <c r="DNU17" s="254"/>
      <c r="DNV17" s="254"/>
      <c r="DNW17" s="254"/>
      <c r="DNX17" s="254"/>
      <c r="DNY17" s="254"/>
      <c r="DNZ17" s="254"/>
      <c r="DOA17" s="254"/>
      <c r="DOB17" s="254"/>
      <c r="DOC17" s="254"/>
      <c r="DOD17" s="254"/>
      <c r="DOE17" s="254"/>
      <c r="DOF17" s="254"/>
      <c r="DOG17" s="254"/>
      <c r="DOH17" s="254"/>
      <c r="DOI17" s="254"/>
      <c r="DOJ17" s="254"/>
      <c r="DOK17" s="254"/>
      <c r="DOL17" s="254"/>
      <c r="DOM17" s="254"/>
      <c r="DON17" s="254"/>
      <c r="DOO17" s="254"/>
      <c r="DOP17" s="254"/>
      <c r="DOQ17" s="254"/>
      <c r="DOR17" s="254"/>
      <c r="DOS17" s="254"/>
      <c r="DOT17" s="254"/>
      <c r="DOU17" s="254"/>
      <c r="DOV17" s="254"/>
      <c r="DOW17" s="254"/>
      <c r="DOX17" s="254"/>
      <c r="DOY17" s="254"/>
      <c r="DOZ17" s="254"/>
      <c r="DPA17" s="254"/>
      <c r="DPB17" s="254"/>
      <c r="DPC17" s="254"/>
      <c r="DPD17" s="254"/>
      <c r="DPE17" s="254"/>
      <c r="DPF17" s="254"/>
      <c r="DPG17" s="254"/>
      <c r="DPH17" s="254"/>
      <c r="DPI17" s="254"/>
      <c r="DPJ17" s="254"/>
      <c r="DPK17" s="254"/>
      <c r="DPL17" s="254"/>
      <c r="DPM17" s="254"/>
      <c r="DPN17" s="254"/>
      <c r="DPO17" s="254"/>
      <c r="DPP17" s="254"/>
      <c r="DPQ17" s="254"/>
      <c r="DPR17" s="254"/>
      <c r="DPS17" s="254"/>
      <c r="DPT17" s="254"/>
      <c r="DPU17" s="254"/>
      <c r="DPV17" s="254"/>
      <c r="DPW17" s="254"/>
      <c r="DPX17" s="254"/>
      <c r="DPY17" s="254"/>
      <c r="DPZ17" s="254"/>
      <c r="DQA17" s="254"/>
      <c r="DQB17" s="254"/>
      <c r="DQC17" s="254"/>
      <c r="DQD17" s="254"/>
      <c r="DQE17" s="254"/>
      <c r="DQF17" s="254"/>
      <c r="DQG17" s="254"/>
      <c r="DQH17" s="254"/>
      <c r="DQI17" s="254"/>
      <c r="DQJ17" s="254"/>
      <c r="DQK17" s="254"/>
      <c r="DQL17" s="254"/>
      <c r="DQM17" s="254"/>
      <c r="DQN17" s="254"/>
      <c r="DQO17" s="254"/>
      <c r="DQP17" s="254"/>
      <c r="DQQ17" s="254"/>
      <c r="DQR17" s="254"/>
      <c r="DQS17" s="254"/>
      <c r="DQT17" s="254"/>
      <c r="DQU17" s="254"/>
      <c r="DQV17" s="254"/>
      <c r="DQW17" s="254"/>
      <c r="DQX17" s="254"/>
      <c r="DQY17" s="254"/>
      <c r="DQZ17" s="254"/>
      <c r="DRA17" s="254"/>
      <c r="DRB17" s="254"/>
      <c r="DRC17" s="254"/>
      <c r="DRD17" s="254"/>
      <c r="DRE17" s="254"/>
      <c r="DRF17" s="254"/>
      <c r="DRG17" s="254"/>
      <c r="DRH17" s="254"/>
      <c r="DRI17" s="254"/>
      <c r="DRJ17" s="254"/>
      <c r="DRK17" s="254"/>
      <c r="DRL17" s="254"/>
      <c r="DRM17" s="254"/>
      <c r="DRN17" s="254"/>
      <c r="DRO17" s="254"/>
      <c r="DRP17" s="254"/>
      <c r="DRQ17" s="254"/>
      <c r="DRR17" s="254"/>
      <c r="DRS17" s="254"/>
      <c r="DRT17" s="254"/>
      <c r="DRU17" s="254"/>
      <c r="DRV17" s="254"/>
      <c r="DRW17" s="254"/>
      <c r="DRX17" s="254"/>
      <c r="DRY17" s="254"/>
      <c r="DRZ17" s="254"/>
      <c r="DSA17" s="254"/>
      <c r="DSB17" s="254"/>
      <c r="DSC17" s="254"/>
      <c r="DSD17" s="254"/>
      <c r="DSE17" s="254"/>
      <c r="DSF17" s="254"/>
      <c r="DSG17" s="254"/>
      <c r="DSH17" s="254"/>
      <c r="DSI17" s="254"/>
      <c r="DSJ17" s="254"/>
      <c r="DSK17" s="254"/>
      <c r="DSL17" s="254"/>
      <c r="DSM17" s="254"/>
      <c r="DSN17" s="254"/>
      <c r="DSO17" s="254"/>
      <c r="DSP17" s="254"/>
      <c r="DSQ17" s="254"/>
      <c r="DSR17" s="254"/>
      <c r="DSS17" s="254"/>
      <c r="DST17" s="254"/>
      <c r="DSU17" s="254"/>
      <c r="DSV17" s="254"/>
      <c r="DSW17" s="254"/>
      <c r="DSX17" s="254"/>
      <c r="DSY17" s="254"/>
      <c r="DSZ17" s="254"/>
      <c r="DTA17" s="254"/>
      <c r="DTB17" s="254"/>
      <c r="DTC17" s="254"/>
      <c r="DTD17" s="254"/>
      <c r="DTE17" s="254"/>
      <c r="DTF17" s="254"/>
      <c r="DTG17" s="254"/>
      <c r="DTH17" s="254"/>
      <c r="DTI17" s="254"/>
      <c r="DTJ17" s="254"/>
      <c r="DTK17" s="254"/>
      <c r="DTL17" s="254"/>
      <c r="DTM17" s="254"/>
      <c r="DTN17" s="254"/>
      <c r="DTO17" s="254"/>
      <c r="DTP17" s="254"/>
      <c r="DTQ17" s="254"/>
      <c r="DTR17" s="254"/>
      <c r="DTS17" s="254"/>
      <c r="DTT17" s="254"/>
      <c r="DTU17" s="254"/>
      <c r="DTV17" s="254"/>
      <c r="DTW17" s="254"/>
      <c r="DTX17" s="254"/>
      <c r="DTY17" s="254"/>
      <c r="DTZ17" s="254"/>
      <c r="DUA17" s="254"/>
      <c r="DUB17" s="254"/>
      <c r="DUC17" s="254"/>
      <c r="DUD17" s="254"/>
      <c r="DUE17" s="254"/>
      <c r="DUF17" s="254"/>
      <c r="DUG17" s="254"/>
      <c r="DUH17" s="254"/>
      <c r="DUI17" s="254"/>
      <c r="DUJ17" s="254"/>
      <c r="DUK17" s="254"/>
      <c r="DUL17" s="254"/>
      <c r="DUM17" s="254"/>
      <c r="DUN17" s="254"/>
      <c r="DUO17" s="254"/>
      <c r="DUP17" s="254"/>
      <c r="DUQ17" s="254"/>
      <c r="DUR17" s="254"/>
      <c r="DUS17" s="254"/>
      <c r="DUT17" s="254"/>
      <c r="DUU17" s="254"/>
      <c r="DUV17" s="254"/>
      <c r="DUW17" s="254"/>
      <c r="DUX17" s="254"/>
      <c r="DUY17" s="254"/>
      <c r="DUZ17" s="254"/>
      <c r="DVA17" s="254"/>
      <c r="DVB17" s="254"/>
      <c r="DVC17" s="254"/>
      <c r="DVD17" s="254"/>
      <c r="DVE17" s="254"/>
      <c r="DVF17" s="254"/>
      <c r="DVG17" s="254"/>
      <c r="DVH17" s="254"/>
      <c r="DVI17" s="254"/>
      <c r="DVJ17" s="254"/>
      <c r="DVK17" s="254"/>
      <c r="DVL17" s="254"/>
      <c r="DVM17" s="254"/>
      <c r="DVN17" s="254"/>
      <c r="DVO17" s="254"/>
      <c r="DVP17" s="254"/>
      <c r="DVQ17" s="254"/>
      <c r="DVR17" s="254"/>
      <c r="DVS17" s="254"/>
      <c r="DVT17" s="254"/>
      <c r="DVU17" s="254"/>
      <c r="DVV17" s="254"/>
      <c r="DVW17" s="254"/>
      <c r="DVX17" s="254"/>
      <c r="DVY17" s="254"/>
      <c r="DVZ17" s="254"/>
      <c r="DWA17" s="254"/>
      <c r="DWB17" s="254"/>
      <c r="DWC17" s="254"/>
      <c r="DWD17" s="254"/>
      <c r="DWE17" s="254"/>
      <c r="DWF17" s="254"/>
      <c r="DWG17" s="254"/>
      <c r="DWH17" s="254"/>
      <c r="DWI17" s="254"/>
      <c r="DWJ17" s="254"/>
      <c r="DWK17" s="254"/>
      <c r="DWL17" s="254"/>
      <c r="DWM17" s="254"/>
      <c r="DWN17" s="254"/>
      <c r="DWO17" s="254"/>
      <c r="DWP17" s="254"/>
      <c r="DWQ17" s="254"/>
      <c r="DWR17" s="254"/>
      <c r="DWS17" s="254"/>
      <c r="DWT17" s="254"/>
      <c r="DWU17" s="254"/>
      <c r="DWV17" s="254"/>
      <c r="DWW17" s="254"/>
      <c r="DWX17" s="254"/>
      <c r="DWY17" s="254"/>
      <c r="DWZ17" s="254"/>
      <c r="DXA17" s="254"/>
      <c r="DXB17" s="254"/>
      <c r="DXC17" s="254"/>
      <c r="DXD17" s="254"/>
      <c r="DXE17" s="254"/>
      <c r="DXF17" s="254"/>
      <c r="DXG17" s="254"/>
      <c r="DXH17" s="254"/>
      <c r="DXI17" s="254"/>
      <c r="DXJ17" s="254"/>
      <c r="DXK17" s="254"/>
      <c r="DXL17" s="254"/>
      <c r="DXM17" s="254"/>
      <c r="DXN17" s="254"/>
      <c r="DXO17" s="254"/>
      <c r="DXP17" s="254"/>
      <c r="DXQ17" s="254"/>
      <c r="DXR17" s="254"/>
      <c r="DXS17" s="254"/>
      <c r="DXT17" s="254"/>
      <c r="DXU17" s="254"/>
      <c r="DXV17" s="254"/>
      <c r="DXW17" s="254"/>
      <c r="DXX17" s="254"/>
      <c r="DXY17" s="254"/>
      <c r="DXZ17" s="254"/>
      <c r="DYA17" s="254"/>
      <c r="DYB17" s="254"/>
      <c r="DYC17" s="254"/>
      <c r="DYD17" s="254"/>
      <c r="DYE17" s="254"/>
      <c r="DYF17" s="254"/>
      <c r="DYG17" s="254"/>
      <c r="DYH17" s="254"/>
      <c r="DYI17" s="254"/>
      <c r="DYJ17" s="254"/>
      <c r="DYK17" s="254"/>
      <c r="DYL17" s="254"/>
      <c r="DYM17" s="254"/>
      <c r="DYN17" s="254"/>
      <c r="DYO17" s="254"/>
      <c r="DYP17" s="254"/>
      <c r="DYQ17" s="254"/>
      <c r="DYR17" s="254"/>
      <c r="DYS17" s="254"/>
      <c r="DYT17" s="254"/>
      <c r="DYU17" s="254"/>
      <c r="DYV17" s="254"/>
      <c r="DYW17" s="254"/>
      <c r="DYX17" s="254"/>
      <c r="DYY17" s="254"/>
      <c r="DYZ17" s="254"/>
      <c r="DZA17" s="254"/>
      <c r="DZB17" s="254"/>
      <c r="DZC17" s="254"/>
      <c r="DZD17" s="254"/>
      <c r="DZE17" s="254"/>
      <c r="DZF17" s="254"/>
      <c r="DZG17" s="254"/>
      <c r="DZH17" s="254"/>
      <c r="DZI17" s="254"/>
      <c r="DZJ17" s="254"/>
      <c r="DZK17" s="254"/>
      <c r="DZL17" s="254"/>
      <c r="DZM17" s="254"/>
      <c r="DZN17" s="254"/>
      <c r="DZO17" s="254"/>
      <c r="DZP17" s="254"/>
      <c r="DZQ17" s="254"/>
      <c r="DZR17" s="254"/>
      <c r="DZS17" s="254"/>
      <c r="DZT17" s="254"/>
      <c r="DZU17" s="254"/>
      <c r="DZV17" s="254"/>
      <c r="DZW17" s="254"/>
      <c r="DZX17" s="254"/>
      <c r="DZY17" s="254"/>
      <c r="DZZ17" s="254"/>
      <c r="EAA17" s="254"/>
      <c r="EAB17" s="254"/>
      <c r="EAC17" s="254"/>
      <c r="EAD17" s="254"/>
      <c r="EAE17" s="254"/>
      <c r="EAF17" s="254"/>
      <c r="EAG17" s="254"/>
      <c r="EAH17" s="254"/>
      <c r="EAI17" s="254"/>
      <c r="EAJ17" s="254"/>
      <c r="EAK17" s="254"/>
      <c r="EAL17" s="254"/>
      <c r="EAM17" s="254"/>
      <c r="EAN17" s="254"/>
      <c r="EAO17" s="254"/>
      <c r="EAP17" s="254"/>
      <c r="EAQ17" s="254"/>
      <c r="EAR17" s="254"/>
      <c r="EAS17" s="254"/>
      <c r="EAT17" s="254"/>
      <c r="EAU17" s="254"/>
      <c r="EAV17" s="254"/>
      <c r="EAW17" s="254"/>
      <c r="EAX17" s="254"/>
      <c r="EAY17" s="254"/>
      <c r="EAZ17" s="254"/>
      <c r="EBA17" s="254"/>
      <c r="EBB17" s="254"/>
      <c r="EBC17" s="254"/>
      <c r="EBD17" s="254"/>
      <c r="EBE17" s="254"/>
      <c r="EBF17" s="254"/>
      <c r="EBG17" s="254"/>
      <c r="EBH17" s="254"/>
      <c r="EBI17" s="254"/>
      <c r="EBJ17" s="254"/>
      <c r="EBK17" s="254"/>
      <c r="EBL17" s="254"/>
      <c r="EBM17" s="254"/>
      <c r="EBN17" s="254"/>
      <c r="EBO17" s="254"/>
      <c r="EBP17" s="254"/>
      <c r="EBQ17" s="254"/>
      <c r="EBR17" s="254"/>
      <c r="EBS17" s="254"/>
      <c r="EBT17" s="254"/>
      <c r="EBU17" s="254"/>
      <c r="EBV17" s="254"/>
      <c r="EBW17" s="254"/>
      <c r="EBX17" s="254"/>
      <c r="EBY17" s="254"/>
      <c r="EBZ17" s="254"/>
      <c r="ECA17" s="254"/>
      <c r="ECB17" s="254"/>
      <c r="ECC17" s="254"/>
      <c r="ECD17" s="254"/>
      <c r="ECE17" s="254"/>
      <c r="ECF17" s="254"/>
      <c r="ECG17" s="254"/>
      <c r="ECH17" s="254"/>
      <c r="ECI17" s="254"/>
      <c r="ECJ17" s="254"/>
      <c r="ECK17" s="254"/>
      <c r="ECL17" s="254"/>
      <c r="ECM17" s="254"/>
      <c r="ECN17" s="254"/>
      <c r="ECO17" s="254"/>
      <c r="ECP17" s="254"/>
      <c r="ECQ17" s="254"/>
      <c r="ECR17" s="254"/>
      <c r="ECS17" s="254"/>
      <c r="ECT17" s="254"/>
      <c r="ECU17" s="254"/>
      <c r="ECV17" s="254"/>
      <c r="ECW17" s="254"/>
      <c r="ECX17" s="254"/>
      <c r="ECY17" s="254"/>
      <c r="ECZ17" s="254"/>
      <c r="EDA17" s="254"/>
      <c r="EDB17" s="254"/>
      <c r="EDC17" s="254"/>
      <c r="EDD17" s="254"/>
      <c r="EDE17" s="254"/>
      <c r="EDF17" s="254"/>
      <c r="EDG17" s="254"/>
      <c r="EDH17" s="254"/>
      <c r="EDI17" s="254"/>
      <c r="EDJ17" s="254"/>
      <c r="EDK17" s="254"/>
      <c r="EDL17" s="254"/>
      <c r="EDM17" s="254"/>
      <c r="EDN17" s="254"/>
      <c r="EDO17" s="254"/>
      <c r="EDP17" s="254"/>
      <c r="EDQ17" s="254"/>
      <c r="EDR17" s="254"/>
      <c r="EDS17" s="254"/>
      <c r="EDT17" s="254"/>
      <c r="EDU17" s="254"/>
      <c r="EDV17" s="254"/>
      <c r="EDW17" s="254"/>
      <c r="EDX17" s="254"/>
      <c r="EDY17" s="254"/>
      <c r="EDZ17" s="254"/>
      <c r="EEA17" s="254"/>
      <c r="EEB17" s="254"/>
      <c r="EEC17" s="254"/>
      <c r="EED17" s="254"/>
      <c r="EEE17" s="254"/>
      <c r="EEF17" s="254"/>
      <c r="EEG17" s="254"/>
      <c r="EEH17" s="254"/>
      <c r="EEI17" s="254"/>
      <c r="EEJ17" s="254"/>
      <c r="EEK17" s="254"/>
      <c r="EEL17" s="254"/>
      <c r="EEM17" s="254"/>
      <c r="EEN17" s="254"/>
      <c r="EEO17" s="254"/>
      <c r="EEP17" s="254"/>
      <c r="EEQ17" s="254"/>
      <c r="EER17" s="254"/>
      <c r="EES17" s="254"/>
      <c r="EET17" s="254"/>
      <c r="EEU17" s="254"/>
      <c r="EEV17" s="254"/>
      <c r="EEW17" s="254"/>
      <c r="EEX17" s="254"/>
      <c r="EEY17" s="254"/>
      <c r="EEZ17" s="254"/>
      <c r="EFA17" s="254"/>
      <c r="EFB17" s="254"/>
      <c r="EFC17" s="254"/>
      <c r="EFD17" s="254"/>
      <c r="EFE17" s="254"/>
      <c r="EFF17" s="254"/>
      <c r="EFG17" s="254"/>
      <c r="EFH17" s="254"/>
      <c r="EFI17" s="254"/>
      <c r="EFJ17" s="254"/>
      <c r="EFK17" s="254"/>
      <c r="EFL17" s="254"/>
      <c r="EFM17" s="254"/>
      <c r="EFN17" s="254"/>
      <c r="EFO17" s="254"/>
      <c r="EFP17" s="254"/>
      <c r="EFQ17" s="254"/>
      <c r="EFR17" s="254"/>
      <c r="EFS17" s="254"/>
      <c r="EFT17" s="254"/>
      <c r="EFU17" s="254"/>
      <c r="EFV17" s="254"/>
      <c r="EFW17" s="254"/>
      <c r="EFX17" s="254"/>
      <c r="EFY17" s="254"/>
      <c r="EFZ17" s="254"/>
      <c r="EGA17" s="254"/>
      <c r="EGB17" s="254"/>
      <c r="EGC17" s="254"/>
      <c r="EGD17" s="254"/>
      <c r="EGE17" s="254"/>
      <c r="EGF17" s="254"/>
      <c r="EGG17" s="254"/>
      <c r="EGH17" s="254"/>
      <c r="EGI17" s="254"/>
      <c r="EGJ17" s="254"/>
      <c r="EGK17" s="254"/>
      <c r="EGL17" s="254"/>
      <c r="EGM17" s="254"/>
      <c r="EGN17" s="254"/>
      <c r="EGO17" s="254"/>
      <c r="EGP17" s="254"/>
      <c r="EGQ17" s="254"/>
      <c r="EGR17" s="254"/>
      <c r="EGS17" s="254"/>
      <c r="EGT17" s="254"/>
      <c r="EGU17" s="254"/>
      <c r="EGV17" s="254"/>
      <c r="EGW17" s="254"/>
      <c r="EGX17" s="254"/>
      <c r="EGY17" s="254"/>
      <c r="EGZ17" s="254"/>
      <c r="EHA17" s="254"/>
      <c r="EHB17" s="254"/>
      <c r="EHC17" s="254"/>
      <c r="EHD17" s="254"/>
      <c r="EHE17" s="254"/>
      <c r="EHF17" s="254"/>
      <c r="EHG17" s="254"/>
      <c r="EHH17" s="254"/>
      <c r="EHI17" s="254"/>
      <c r="EHJ17" s="254"/>
      <c r="EHK17" s="254"/>
      <c r="EHL17" s="254"/>
      <c r="EHM17" s="254"/>
      <c r="EHN17" s="254"/>
      <c r="EHO17" s="254"/>
      <c r="EHP17" s="254"/>
      <c r="EHQ17" s="254"/>
      <c r="EHR17" s="254"/>
      <c r="EHS17" s="254"/>
      <c r="EHT17" s="254"/>
      <c r="EHU17" s="254"/>
      <c r="EHV17" s="254"/>
      <c r="EHW17" s="254"/>
      <c r="EHX17" s="254"/>
      <c r="EHY17" s="254"/>
      <c r="EHZ17" s="254"/>
      <c r="EIA17" s="254"/>
      <c r="EIB17" s="254"/>
      <c r="EIC17" s="254"/>
      <c r="EID17" s="254"/>
      <c r="EIE17" s="254"/>
      <c r="EIF17" s="254"/>
      <c r="EIG17" s="254"/>
      <c r="EIH17" s="254"/>
      <c r="EII17" s="254"/>
      <c r="EIJ17" s="254"/>
      <c r="EIK17" s="254"/>
      <c r="EIL17" s="254"/>
      <c r="EIM17" s="254"/>
      <c r="EIN17" s="254"/>
      <c r="EIO17" s="254"/>
      <c r="EIP17" s="254"/>
      <c r="EIQ17" s="254"/>
      <c r="EIR17" s="254"/>
      <c r="EIS17" s="254"/>
      <c r="EIT17" s="254"/>
      <c r="EIU17" s="254"/>
      <c r="EIV17" s="254"/>
      <c r="EIW17" s="254"/>
      <c r="EIX17" s="254"/>
      <c r="EIY17" s="254"/>
      <c r="EIZ17" s="254"/>
      <c r="EJA17" s="254"/>
      <c r="EJB17" s="254"/>
      <c r="EJC17" s="254"/>
      <c r="EJD17" s="254"/>
      <c r="EJE17" s="254"/>
      <c r="EJF17" s="254"/>
      <c r="EJG17" s="254"/>
      <c r="EJH17" s="254"/>
      <c r="EJI17" s="254"/>
      <c r="EJJ17" s="254"/>
      <c r="EJK17" s="254"/>
      <c r="EJL17" s="254"/>
      <c r="EJM17" s="254"/>
      <c r="EJN17" s="254"/>
      <c r="EJO17" s="254"/>
      <c r="EJP17" s="254"/>
      <c r="EJQ17" s="254"/>
      <c r="EJR17" s="254"/>
      <c r="EJS17" s="254"/>
      <c r="EJT17" s="254"/>
      <c r="EJU17" s="254"/>
      <c r="EJV17" s="254"/>
      <c r="EJW17" s="254"/>
      <c r="EJX17" s="254"/>
      <c r="EJY17" s="254"/>
      <c r="EJZ17" s="254"/>
      <c r="EKA17" s="254"/>
      <c r="EKB17" s="254"/>
      <c r="EKC17" s="254"/>
      <c r="EKD17" s="254"/>
      <c r="EKE17" s="254"/>
      <c r="EKF17" s="254"/>
      <c r="EKG17" s="254"/>
      <c r="EKH17" s="254"/>
      <c r="EKI17" s="254"/>
      <c r="EKJ17" s="254"/>
      <c r="EKK17" s="254"/>
      <c r="EKL17" s="254"/>
      <c r="EKM17" s="254"/>
      <c r="EKN17" s="254"/>
      <c r="EKO17" s="254"/>
      <c r="EKP17" s="254"/>
      <c r="EKQ17" s="254"/>
      <c r="EKR17" s="254"/>
      <c r="EKS17" s="254"/>
      <c r="EKT17" s="254"/>
      <c r="EKU17" s="254"/>
      <c r="EKV17" s="254"/>
      <c r="EKW17" s="254"/>
      <c r="EKX17" s="254"/>
      <c r="EKY17" s="254"/>
      <c r="EKZ17" s="254"/>
      <c r="ELA17" s="254"/>
      <c r="ELB17" s="254"/>
      <c r="ELC17" s="254"/>
      <c r="ELD17" s="254"/>
      <c r="ELE17" s="254"/>
      <c r="ELF17" s="254"/>
      <c r="ELG17" s="254"/>
      <c r="ELH17" s="254"/>
      <c r="ELI17" s="254"/>
      <c r="ELJ17" s="254"/>
      <c r="ELK17" s="254"/>
      <c r="ELL17" s="254"/>
      <c r="ELM17" s="254"/>
      <c r="ELN17" s="254"/>
      <c r="ELO17" s="254"/>
      <c r="ELP17" s="254"/>
      <c r="ELQ17" s="254"/>
      <c r="ELR17" s="254"/>
      <c r="ELS17" s="254"/>
      <c r="ELT17" s="254"/>
      <c r="ELU17" s="254"/>
      <c r="ELV17" s="254"/>
      <c r="ELW17" s="254"/>
      <c r="ELX17" s="254"/>
      <c r="ELY17" s="254"/>
      <c r="ELZ17" s="254"/>
      <c r="EMA17" s="254"/>
      <c r="EMB17" s="254"/>
      <c r="EMC17" s="254"/>
      <c r="EMD17" s="254"/>
      <c r="EME17" s="254"/>
      <c r="EMF17" s="254"/>
      <c r="EMG17" s="254"/>
      <c r="EMH17" s="254"/>
      <c r="EMI17" s="254"/>
      <c r="EMJ17" s="254"/>
      <c r="EMK17" s="254"/>
      <c r="EML17" s="254"/>
      <c r="EMM17" s="254"/>
      <c r="EMN17" s="254"/>
      <c r="EMO17" s="254"/>
      <c r="EMP17" s="254"/>
      <c r="EMQ17" s="254"/>
      <c r="EMR17" s="254"/>
      <c r="EMS17" s="254"/>
      <c r="EMT17" s="254"/>
      <c r="EMU17" s="254"/>
      <c r="EMV17" s="254"/>
      <c r="EMW17" s="254"/>
      <c r="EMX17" s="254"/>
      <c r="EMY17" s="254"/>
      <c r="EMZ17" s="254"/>
      <c r="ENA17" s="254"/>
      <c r="ENB17" s="254"/>
      <c r="ENC17" s="254"/>
      <c r="END17" s="254"/>
      <c r="ENE17" s="254"/>
      <c r="ENF17" s="254"/>
      <c r="ENG17" s="254"/>
      <c r="ENH17" s="254"/>
      <c r="ENI17" s="254"/>
      <c r="ENJ17" s="254"/>
      <c r="ENK17" s="254"/>
      <c r="ENL17" s="254"/>
      <c r="ENM17" s="254"/>
      <c r="ENN17" s="254"/>
      <c r="ENO17" s="254"/>
      <c r="ENP17" s="254"/>
      <c r="ENQ17" s="254"/>
      <c r="ENR17" s="254"/>
      <c r="ENS17" s="254"/>
      <c r="ENT17" s="254"/>
      <c r="ENU17" s="254"/>
      <c r="ENV17" s="254"/>
      <c r="ENW17" s="254"/>
      <c r="ENX17" s="254"/>
      <c r="ENY17" s="254"/>
      <c r="ENZ17" s="254"/>
      <c r="EOA17" s="254"/>
      <c r="EOB17" s="254"/>
      <c r="EOC17" s="254"/>
      <c r="EOD17" s="254"/>
      <c r="EOE17" s="254"/>
      <c r="EOF17" s="254"/>
      <c r="EOG17" s="254"/>
      <c r="EOH17" s="254"/>
      <c r="EOI17" s="254"/>
      <c r="EOJ17" s="254"/>
      <c r="EOK17" s="254"/>
      <c r="EOL17" s="254"/>
      <c r="EOM17" s="254"/>
      <c r="EON17" s="254"/>
      <c r="EOO17" s="254"/>
      <c r="EOP17" s="254"/>
      <c r="EOQ17" s="254"/>
      <c r="EOR17" s="254"/>
      <c r="EOS17" s="254"/>
      <c r="EOT17" s="254"/>
      <c r="EOU17" s="254"/>
      <c r="EOV17" s="254"/>
      <c r="EOW17" s="254"/>
      <c r="EOX17" s="254"/>
      <c r="EOY17" s="254"/>
      <c r="EOZ17" s="254"/>
      <c r="EPA17" s="254"/>
      <c r="EPB17" s="254"/>
      <c r="EPC17" s="254"/>
      <c r="EPD17" s="254"/>
      <c r="EPE17" s="254"/>
      <c r="EPF17" s="254"/>
      <c r="EPG17" s="254"/>
      <c r="EPH17" s="254"/>
      <c r="EPI17" s="254"/>
      <c r="EPJ17" s="254"/>
      <c r="EPK17" s="254"/>
      <c r="EPL17" s="254"/>
      <c r="EPM17" s="254"/>
      <c r="EPN17" s="254"/>
      <c r="EPO17" s="254"/>
      <c r="EPP17" s="254"/>
      <c r="EPQ17" s="254"/>
      <c r="EPR17" s="254"/>
      <c r="EPS17" s="254"/>
      <c r="EPT17" s="254"/>
      <c r="EPU17" s="254"/>
      <c r="EPV17" s="254"/>
      <c r="EPW17" s="254"/>
      <c r="EPX17" s="254"/>
      <c r="EPY17" s="254"/>
      <c r="EPZ17" s="254"/>
      <c r="EQA17" s="254"/>
      <c r="EQB17" s="254"/>
      <c r="EQC17" s="254"/>
      <c r="EQD17" s="254"/>
      <c r="EQE17" s="254"/>
      <c r="EQF17" s="254"/>
      <c r="EQG17" s="254"/>
      <c r="EQH17" s="254"/>
      <c r="EQI17" s="254"/>
      <c r="EQJ17" s="254"/>
      <c r="EQK17" s="254"/>
      <c r="EQL17" s="254"/>
      <c r="EQM17" s="254"/>
      <c r="EQN17" s="254"/>
      <c r="EQO17" s="254"/>
      <c r="EQP17" s="254"/>
      <c r="EQQ17" s="254"/>
      <c r="EQR17" s="254"/>
      <c r="EQS17" s="254"/>
      <c r="EQT17" s="254"/>
      <c r="EQU17" s="254"/>
      <c r="EQV17" s="254"/>
      <c r="EQW17" s="254"/>
      <c r="EQX17" s="254"/>
      <c r="EQY17" s="254"/>
      <c r="EQZ17" s="254"/>
      <c r="ERA17" s="254"/>
      <c r="ERB17" s="254"/>
      <c r="ERC17" s="254"/>
      <c r="ERD17" s="254"/>
      <c r="ERE17" s="254"/>
      <c r="ERF17" s="254"/>
      <c r="ERG17" s="254"/>
      <c r="ERH17" s="254"/>
      <c r="ERI17" s="254"/>
      <c r="ERJ17" s="254"/>
      <c r="ERK17" s="254"/>
      <c r="ERL17" s="254"/>
      <c r="ERM17" s="254"/>
      <c r="ERN17" s="254"/>
      <c r="ERO17" s="254"/>
      <c r="ERP17" s="254"/>
      <c r="ERQ17" s="254"/>
      <c r="ERR17" s="254"/>
      <c r="ERS17" s="254"/>
      <c r="ERT17" s="254"/>
      <c r="ERU17" s="254"/>
      <c r="ERV17" s="254"/>
      <c r="ERW17" s="254"/>
      <c r="ERX17" s="254"/>
      <c r="ERY17" s="254"/>
      <c r="ERZ17" s="254"/>
      <c r="ESA17" s="254"/>
      <c r="ESB17" s="254"/>
      <c r="ESC17" s="254"/>
      <c r="ESD17" s="254"/>
      <c r="ESE17" s="254"/>
      <c r="ESF17" s="254"/>
      <c r="ESG17" s="254"/>
      <c r="ESH17" s="254"/>
      <c r="ESI17" s="254"/>
      <c r="ESJ17" s="254"/>
      <c r="ESK17" s="254"/>
      <c r="ESL17" s="254"/>
      <c r="ESM17" s="254"/>
      <c r="ESN17" s="254"/>
      <c r="ESO17" s="254"/>
      <c r="ESP17" s="254"/>
      <c r="ESQ17" s="254"/>
      <c r="ESR17" s="254"/>
      <c r="ESS17" s="254"/>
      <c r="EST17" s="254"/>
      <c r="ESU17" s="254"/>
      <c r="ESV17" s="254"/>
      <c r="ESW17" s="254"/>
      <c r="ESX17" s="254"/>
      <c r="ESY17" s="254"/>
      <c r="ESZ17" s="254"/>
      <c r="ETA17" s="254"/>
      <c r="ETB17" s="254"/>
      <c r="ETC17" s="254"/>
      <c r="ETD17" s="254"/>
      <c r="ETE17" s="254"/>
      <c r="ETF17" s="254"/>
      <c r="ETG17" s="254"/>
      <c r="ETH17" s="254"/>
      <c r="ETI17" s="254"/>
      <c r="ETJ17" s="254"/>
      <c r="ETK17" s="254"/>
      <c r="ETL17" s="254"/>
      <c r="ETM17" s="254"/>
      <c r="ETN17" s="254"/>
      <c r="ETO17" s="254"/>
      <c r="ETP17" s="254"/>
      <c r="ETQ17" s="254"/>
      <c r="ETR17" s="254"/>
      <c r="ETS17" s="254"/>
      <c r="ETT17" s="254"/>
      <c r="ETU17" s="254"/>
      <c r="ETV17" s="254"/>
      <c r="ETW17" s="254"/>
      <c r="ETX17" s="254"/>
      <c r="ETY17" s="254"/>
      <c r="ETZ17" s="254"/>
      <c r="EUA17" s="254"/>
      <c r="EUB17" s="254"/>
      <c r="EUC17" s="254"/>
      <c r="EUD17" s="254"/>
      <c r="EUE17" s="254"/>
      <c r="EUF17" s="254"/>
      <c r="EUG17" s="254"/>
      <c r="EUH17" s="254"/>
      <c r="EUI17" s="254"/>
      <c r="EUJ17" s="254"/>
      <c r="EUK17" s="254"/>
      <c r="EUL17" s="254"/>
      <c r="EUM17" s="254"/>
      <c r="EUN17" s="254"/>
      <c r="EUO17" s="254"/>
      <c r="EUP17" s="254"/>
      <c r="EUQ17" s="254"/>
      <c r="EUR17" s="254"/>
      <c r="EUS17" s="254"/>
      <c r="EUT17" s="254"/>
      <c r="EUU17" s="254"/>
      <c r="EUV17" s="254"/>
      <c r="EUW17" s="254"/>
      <c r="EUX17" s="254"/>
      <c r="EUY17" s="254"/>
      <c r="EUZ17" s="254"/>
      <c r="EVA17" s="254"/>
      <c r="EVB17" s="254"/>
      <c r="EVC17" s="254"/>
      <c r="EVD17" s="254"/>
      <c r="EVE17" s="254"/>
      <c r="EVF17" s="254"/>
      <c r="EVG17" s="254"/>
      <c r="EVH17" s="254"/>
      <c r="EVI17" s="254"/>
      <c r="EVJ17" s="254"/>
      <c r="EVK17" s="254"/>
      <c r="EVL17" s="254"/>
      <c r="EVM17" s="254"/>
      <c r="EVN17" s="254"/>
      <c r="EVO17" s="254"/>
      <c r="EVP17" s="254"/>
      <c r="EVQ17" s="254"/>
      <c r="EVR17" s="254"/>
      <c r="EVS17" s="254"/>
      <c r="EVT17" s="254"/>
      <c r="EVU17" s="254"/>
      <c r="EVV17" s="254"/>
      <c r="EVW17" s="254"/>
      <c r="EVX17" s="254"/>
      <c r="EVY17" s="254"/>
      <c r="EVZ17" s="254"/>
      <c r="EWA17" s="254"/>
      <c r="EWB17" s="254"/>
      <c r="EWC17" s="254"/>
      <c r="EWD17" s="254"/>
      <c r="EWE17" s="254"/>
      <c r="EWF17" s="254"/>
      <c r="EWG17" s="254"/>
      <c r="EWH17" s="254"/>
      <c r="EWI17" s="254"/>
      <c r="EWJ17" s="254"/>
      <c r="EWK17" s="254"/>
      <c r="EWL17" s="254"/>
      <c r="EWM17" s="254"/>
      <c r="EWN17" s="254"/>
      <c r="EWO17" s="254"/>
      <c r="EWP17" s="254"/>
      <c r="EWQ17" s="254"/>
      <c r="EWR17" s="254"/>
      <c r="EWS17" s="254"/>
      <c r="EWT17" s="254"/>
      <c r="EWU17" s="254"/>
      <c r="EWV17" s="254"/>
      <c r="EWW17" s="254"/>
      <c r="EWX17" s="254"/>
      <c r="EWY17" s="254"/>
      <c r="EWZ17" s="254"/>
      <c r="EXA17" s="254"/>
      <c r="EXB17" s="254"/>
      <c r="EXC17" s="254"/>
      <c r="EXD17" s="254"/>
      <c r="EXE17" s="254"/>
      <c r="EXF17" s="254"/>
      <c r="EXG17" s="254"/>
      <c r="EXH17" s="254"/>
      <c r="EXI17" s="254"/>
      <c r="EXJ17" s="254"/>
      <c r="EXK17" s="254"/>
      <c r="EXL17" s="254"/>
      <c r="EXM17" s="254"/>
      <c r="EXN17" s="254"/>
      <c r="EXO17" s="254"/>
      <c r="EXP17" s="254"/>
      <c r="EXQ17" s="254"/>
      <c r="EXR17" s="254"/>
      <c r="EXS17" s="254"/>
      <c r="EXT17" s="254"/>
      <c r="EXU17" s="254"/>
      <c r="EXV17" s="254"/>
      <c r="EXW17" s="254"/>
      <c r="EXX17" s="254"/>
      <c r="EXY17" s="254"/>
      <c r="EXZ17" s="254"/>
      <c r="EYA17" s="254"/>
      <c r="EYB17" s="254"/>
      <c r="EYC17" s="254"/>
      <c r="EYD17" s="254"/>
      <c r="EYE17" s="254"/>
      <c r="EYF17" s="254"/>
      <c r="EYG17" s="254"/>
      <c r="EYH17" s="254"/>
      <c r="EYI17" s="254"/>
      <c r="EYJ17" s="254"/>
      <c r="EYK17" s="254"/>
      <c r="EYL17" s="254"/>
      <c r="EYM17" s="254"/>
      <c r="EYN17" s="254"/>
      <c r="EYO17" s="254"/>
      <c r="EYP17" s="254"/>
      <c r="EYQ17" s="254"/>
      <c r="EYR17" s="254"/>
      <c r="EYS17" s="254"/>
      <c r="EYT17" s="254"/>
      <c r="EYU17" s="254"/>
      <c r="EYV17" s="254"/>
      <c r="EYW17" s="254"/>
      <c r="EYX17" s="254"/>
      <c r="EYY17" s="254"/>
      <c r="EYZ17" s="254"/>
      <c r="EZA17" s="254"/>
      <c r="EZB17" s="254"/>
      <c r="EZC17" s="254"/>
      <c r="EZD17" s="254"/>
      <c r="EZE17" s="254"/>
      <c r="EZF17" s="254"/>
      <c r="EZG17" s="254"/>
      <c r="EZH17" s="254"/>
      <c r="EZI17" s="254"/>
      <c r="EZJ17" s="254"/>
      <c r="EZK17" s="254"/>
      <c r="EZL17" s="254"/>
      <c r="EZM17" s="254"/>
      <c r="EZN17" s="254"/>
      <c r="EZO17" s="254"/>
      <c r="EZP17" s="254"/>
      <c r="EZQ17" s="254"/>
      <c r="EZR17" s="254"/>
      <c r="EZS17" s="254"/>
      <c r="EZT17" s="254"/>
      <c r="EZU17" s="254"/>
      <c r="EZV17" s="254"/>
      <c r="EZW17" s="254"/>
      <c r="EZX17" s="254"/>
      <c r="EZY17" s="254"/>
      <c r="EZZ17" s="254"/>
      <c r="FAA17" s="254"/>
      <c r="FAB17" s="254"/>
      <c r="FAC17" s="254"/>
      <c r="FAD17" s="254"/>
      <c r="FAE17" s="254"/>
      <c r="FAF17" s="254"/>
      <c r="FAG17" s="254"/>
      <c r="FAH17" s="254"/>
      <c r="FAI17" s="254"/>
      <c r="FAJ17" s="254"/>
      <c r="FAK17" s="254"/>
      <c r="FAL17" s="254"/>
      <c r="FAM17" s="254"/>
      <c r="FAN17" s="254"/>
      <c r="FAO17" s="254"/>
      <c r="FAP17" s="254"/>
      <c r="FAQ17" s="254"/>
      <c r="FAR17" s="254"/>
      <c r="FAS17" s="254"/>
      <c r="FAT17" s="254"/>
      <c r="FAU17" s="254"/>
      <c r="FAV17" s="254"/>
      <c r="FAW17" s="254"/>
      <c r="FAX17" s="254"/>
      <c r="FAY17" s="254"/>
      <c r="FAZ17" s="254"/>
      <c r="FBA17" s="254"/>
      <c r="FBB17" s="254"/>
      <c r="FBC17" s="254"/>
      <c r="FBD17" s="254"/>
      <c r="FBE17" s="254"/>
      <c r="FBF17" s="254"/>
      <c r="FBG17" s="254"/>
      <c r="FBH17" s="254"/>
      <c r="FBI17" s="254"/>
      <c r="FBJ17" s="254"/>
      <c r="FBK17" s="254"/>
      <c r="FBL17" s="254"/>
      <c r="FBM17" s="254"/>
      <c r="FBN17" s="254"/>
      <c r="FBO17" s="254"/>
      <c r="FBP17" s="254"/>
      <c r="FBQ17" s="254"/>
      <c r="FBR17" s="254"/>
      <c r="FBS17" s="254"/>
      <c r="FBT17" s="254"/>
      <c r="FBU17" s="254"/>
      <c r="FBV17" s="254"/>
      <c r="FBW17" s="254"/>
      <c r="FBX17" s="254"/>
      <c r="FBY17" s="254"/>
      <c r="FBZ17" s="254"/>
      <c r="FCA17" s="254"/>
      <c r="FCB17" s="254"/>
      <c r="FCC17" s="254"/>
      <c r="FCD17" s="254"/>
      <c r="FCE17" s="254"/>
      <c r="FCF17" s="254"/>
      <c r="FCG17" s="254"/>
      <c r="FCH17" s="254"/>
      <c r="FCI17" s="254"/>
      <c r="FCJ17" s="254"/>
      <c r="FCK17" s="254"/>
      <c r="FCL17" s="254"/>
      <c r="FCM17" s="254"/>
      <c r="FCN17" s="254"/>
      <c r="FCO17" s="254"/>
      <c r="FCP17" s="254"/>
      <c r="FCQ17" s="254"/>
      <c r="FCR17" s="254"/>
      <c r="FCS17" s="254"/>
      <c r="FCT17" s="254"/>
      <c r="FCU17" s="254"/>
      <c r="FCV17" s="254"/>
      <c r="FCW17" s="254"/>
      <c r="FCX17" s="254"/>
      <c r="FCY17" s="254"/>
      <c r="FCZ17" s="254"/>
      <c r="FDA17" s="254"/>
      <c r="FDB17" s="254"/>
      <c r="FDC17" s="254"/>
      <c r="FDD17" s="254"/>
      <c r="FDE17" s="254"/>
      <c r="FDF17" s="254"/>
      <c r="FDG17" s="254"/>
      <c r="FDH17" s="254"/>
      <c r="FDI17" s="254"/>
      <c r="FDJ17" s="254"/>
      <c r="FDK17" s="254"/>
      <c r="FDL17" s="254"/>
      <c r="FDM17" s="254"/>
      <c r="FDN17" s="254"/>
      <c r="FDO17" s="254"/>
      <c r="FDP17" s="254"/>
      <c r="FDQ17" s="254"/>
      <c r="FDR17" s="254"/>
      <c r="FDS17" s="254"/>
      <c r="FDT17" s="254"/>
      <c r="FDU17" s="254"/>
      <c r="FDV17" s="254"/>
      <c r="FDW17" s="254"/>
      <c r="FDX17" s="254"/>
      <c r="FDY17" s="254"/>
      <c r="FDZ17" s="254"/>
      <c r="FEA17" s="254"/>
      <c r="FEB17" s="254"/>
      <c r="FEC17" s="254"/>
      <c r="FED17" s="254"/>
      <c r="FEE17" s="254"/>
      <c r="FEF17" s="254"/>
      <c r="FEG17" s="254"/>
      <c r="FEH17" s="254"/>
      <c r="FEI17" s="254"/>
      <c r="FEJ17" s="254"/>
      <c r="FEK17" s="254"/>
      <c r="FEL17" s="254"/>
      <c r="FEM17" s="254"/>
      <c r="FEN17" s="254"/>
      <c r="FEO17" s="254"/>
      <c r="FEP17" s="254"/>
      <c r="FEQ17" s="254"/>
      <c r="FER17" s="254"/>
      <c r="FES17" s="254"/>
      <c r="FET17" s="254"/>
      <c r="FEU17" s="254"/>
      <c r="FEV17" s="254"/>
      <c r="FEW17" s="254"/>
      <c r="FEX17" s="254"/>
      <c r="FEY17" s="254"/>
      <c r="FEZ17" s="254"/>
      <c r="FFA17" s="254"/>
      <c r="FFB17" s="254"/>
      <c r="FFC17" s="254"/>
      <c r="FFD17" s="254"/>
      <c r="FFE17" s="254"/>
      <c r="FFF17" s="254"/>
      <c r="FFG17" s="254"/>
      <c r="FFH17" s="254"/>
      <c r="FFI17" s="254"/>
      <c r="FFJ17" s="254"/>
      <c r="FFK17" s="254"/>
      <c r="FFL17" s="254"/>
      <c r="FFM17" s="254"/>
      <c r="FFN17" s="254"/>
      <c r="FFO17" s="254"/>
      <c r="FFP17" s="254"/>
      <c r="FFQ17" s="254"/>
      <c r="FFR17" s="254"/>
      <c r="FFS17" s="254"/>
      <c r="FFT17" s="254"/>
      <c r="FFU17" s="254"/>
      <c r="FFV17" s="254"/>
      <c r="FFW17" s="254"/>
      <c r="FFX17" s="254"/>
      <c r="FFY17" s="254"/>
      <c r="FFZ17" s="254"/>
      <c r="FGA17" s="254"/>
      <c r="FGB17" s="254"/>
      <c r="FGC17" s="254"/>
      <c r="FGD17" s="254"/>
      <c r="FGE17" s="254"/>
      <c r="FGF17" s="254"/>
      <c r="FGG17" s="254"/>
      <c r="FGH17" s="254"/>
      <c r="FGI17" s="254"/>
      <c r="FGJ17" s="254"/>
      <c r="FGK17" s="254"/>
      <c r="FGL17" s="254"/>
      <c r="FGM17" s="254"/>
      <c r="FGN17" s="254"/>
      <c r="FGO17" s="254"/>
      <c r="FGP17" s="254"/>
      <c r="FGQ17" s="254"/>
      <c r="FGR17" s="254"/>
      <c r="FGS17" s="254"/>
      <c r="FGT17" s="254"/>
      <c r="FGU17" s="254"/>
      <c r="FGV17" s="254"/>
      <c r="FGW17" s="254"/>
      <c r="FGX17" s="254"/>
      <c r="FGY17" s="254"/>
      <c r="FGZ17" s="254"/>
      <c r="FHA17" s="254"/>
      <c r="FHB17" s="254"/>
      <c r="FHC17" s="254"/>
      <c r="FHD17" s="254"/>
      <c r="FHE17" s="254"/>
      <c r="FHF17" s="254"/>
      <c r="FHG17" s="254"/>
      <c r="FHH17" s="254"/>
      <c r="FHI17" s="254"/>
      <c r="FHJ17" s="254"/>
      <c r="FHK17" s="254"/>
      <c r="FHL17" s="254"/>
      <c r="FHM17" s="254"/>
      <c r="FHN17" s="254"/>
      <c r="FHO17" s="254"/>
      <c r="FHP17" s="254"/>
      <c r="FHQ17" s="254"/>
      <c r="FHR17" s="254"/>
      <c r="FHS17" s="254"/>
      <c r="FHT17" s="254"/>
      <c r="FHU17" s="254"/>
      <c r="FHV17" s="254"/>
      <c r="FHW17" s="254"/>
      <c r="FHX17" s="254"/>
      <c r="FHY17" s="254"/>
      <c r="FHZ17" s="254"/>
      <c r="FIA17" s="254"/>
      <c r="FIB17" s="254"/>
      <c r="FIC17" s="254"/>
      <c r="FID17" s="254"/>
      <c r="FIE17" s="254"/>
      <c r="FIF17" s="254"/>
      <c r="FIG17" s="254"/>
      <c r="FIH17" s="254"/>
      <c r="FII17" s="254"/>
      <c r="FIJ17" s="254"/>
      <c r="FIK17" s="254"/>
      <c r="FIL17" s="254"/>
      <c r="FIM17" s="254"/>
      <c r="FIN17" s="254"/>
      <c r="FIO17" s="254"/>
      <c r="FIP17" s="254"/>
      <c r="FIQ17" s="254"/>
      <c r="FIR17" s="254"/>
      <c r="FIS17" s="254"/>
      <c r="FIT17" s="254"/>
      <c r="FIU17" s="254"/>
      <c r="FIV17" s="254"/>
      <c r="FIW17" s="254"/>
      <c r="FIX17" s="254"/>
      <c r="FIY17" s="254"/>
      <c r="FIZ17" s="254"/>
      <c r="FJA17" s="254"/>
      <c r="FJB17" s="254"/>
      <c r="FJC17" s="254"/>
      <c r="FJD17" s="254"/>
      <c r="FJE17" s="254"/>
      <c r="FJF17" s="254"/>
      <c r="FJG17" s="254"/>
      <c r="FJH17" s="254"/>
      <c r="FJI17" s="254"/>
      <c r="FJJ17" s="254"/>
      <c r="FJK17" s="254"/>
      <c r="FJL17" s="254"/>
      <c r="FJM17" s="254"/>
      <c r="FJN17" s="254"/>
      <c r="FJO17" s="254"/>
      <c r="FJP17" s="254"/>
      <c r="FJQ17" s="254"/>
      <c r="FJR17" s="254"/>
      <c r="FJS17" s="254"/>
      <c r="FJT17" s="254"/>
      <c r="FJU17" s="254"/>
      <c r="FJV17" s="254"/>
      <c r="FJW17" s="254"/>
      <c r="FJX17" s="254"/>
      <c r="FJY17" s="254"/>
      <c r="FJZ17" s="254"/>
      <c r="FKA17" s="254"/>
      <c r="FKB17" s="254"/>
      <c r="FKC17" s="254"/>
      <c r="FKD17" s="254"/>
      <c r="FKE17" s="254"/>
      <c r="FKF17" s="254"/>
      <c r="FKG17" s="254"/>
      <c r="FKH17" s="254"/>
      <c r="FKI17" s="254"/>
      <c r="FKJ17" s="254"/>
      <c r="FKK17" s="254"/>
      <c r="FKL17" s="254"/>
      <c r="FKM17" s="254"/>
      <c r="FKN17" s="254"/>
      <c r="FKO17" s="254"/>
      <c r="FKP17" s="254"/>
      <c r="FKQ17" s="254"/>
      <c r="FKR17" s="254"/>
      <c r="FKS17" s="254"/>
      <c r="FKT17" s="254"/>
      <c r="FKU17" s="254"/>
      <c r="FKV17" s="254"/>
      <c r="FKW17" s="254"/>
      <c r="FKX17" s="254"/>
      <c r="FKY17" s="254"/>
      <c r="FKZ17" s="254"/>
      <c r="FLA17" s="254"/>
      <c r="FLB17" s="254"/>
      <c r="FLC17" s="254"/>
      <c r="FLD17" s="254"/>
      <c r="FLE17" s="254"/>
      <c r="FLF17" s="254"/>
      <c r="FLG17" s="254"/>
      <c r="FLH17" s="254"/>
      <c r="FLI17" s="254"/>
      <c r="FLJ17" s="254"/>
      <c r="FLK17" s="254"/>
      <c r="FLL17" s="254"/>
      <c r="FLM17" s="254"/>
      <c r="FLN17" s="254"/>
      <c r="FLO17" s="254"/>
      <c r="FLP17" s="254"/>
      <c r="FLQ17" s="254"/>
      <c r="FLR17" s="254"/>
      <c r="FLS17" s="254"/>
      <c r="FLT17" s="254"/>
      <c r="FLU17" s="254"/>
      <c r="FLV17" s="254"/>
      <c r="FLW17" s="254"/>
      <c r="FLX17" s="254"/>
      <c r="FLY17" s="254"/>
      <c r="FLZ17" s="254"/>
      <c r="FMA17" s="254"/>
      <c r="FMB17" s="254"/>
      <c r="FMC17" s="254"/>
      <c r="FMD17" s="254"/>
      <c r="FME17" s="254"/>
      <c r="FMF17" s="254"/>
      <c r="FMG17" s="254"/>
      <c r="FMH17" s="254"/>
      <c r="FMI17" s="254"/>
      <c r="FMJ17" s="254"/>
      <c r="FMK17" s="254"/>
      <c r="FML17" s="254"/>
      <c r="FMM17" s="254"/>
      <c r="FMN17" s="254"/>
      <c r="FMO17" s="254"/>
      <c r="FMP17" s="254"/>
      <c r="FMQ17" s="254"/>
      <c r="FMR17" s="254"/>
      <c r="FMS17" s="254"/>
      <c r="FMT17" s="254"/>
      <c r="FMU17" s="254"/>
      <c r="FMV17" s="254"/>
      <c r="FMW17" s="254"/>
      <c r="FMX17" s="254"/>
      <c r="FMY17" s="254"/>
      <c r="FMZ17" s="254"/>
      <c r="FNA17" s="254"/>
      <c r="FNB17" s="254"/>
      <c r="FNC17" s="254"/>
      <c r="FND17" s="254"/>
      <c r="FNE17" s="254"/>
      <c r="FNF17" s="254"/>
      <c r="FNG17" s="254"/>
      <c r="FNH17" s="254"/>
      <c r="FNI17" s="254"/>
      <c r="FNJ17" s="254"/>
      <c r="FNK17" s="254"/>
      <c r="FNL17" s="254"/>
      <c r="FNM17" s="254"/>
      <c r="FNN17" s="254"/>
      <c r="FNO17" s="254"/>
      <c r="FNP17" s="254"/>
      <c r="FNQ17" s="254"/>
      <c r="FNR17" s="254"/>
      <c r="FNS17" s="254"/>
      <c r="FNT17" s="254"/>
      <c r="FNU17" s="254"/>
      <c r="FNV17" s="254"/>
      <c r="FNW17" s="254"/>
      <c r="FNX17" s="254"/>
      <c r="FNY17" s="254"/>
      <c r="FNZ17" s="254"/>
      <c r="FOA17" s="254"/>
      <c r="FOB17" s="254"/>
      <c r="FOC17" s="254"/>
      <c r="FOD17" s="254"/>
      <c r="FOE17" s="254"/>
      <c r="FOF17" s="254"/>
      <c r="FOG17" s="254"/>
      <c r="FOH17" s="254"/>
      <c r="FOI17" s="254"/>
      <c r="FOJ17" s="254"/>
      <c r="FOK17" s="254"/>
      <c r="FOL17" s="254"/>
      <c r="FOM17" s="254"/>
      <c r="FON17" s="254"/>
      <c r="FOO17" s="254"/>
      <c r="FOP17" s="254"/>
      <c r="FOQ17" s="254"/>
      <c r="FOR17" s="254"/>
      <c r="FOS17" s="254"/>
      <c r="FOT17" s="254"/>
      <c r="FOU17" s="254"/>
      <c r="FOV17" s="254"/>
      <c r="FOW17" s="254"/>
      <c r="FOX17" s="254"/>
      <c r="FOY17" s="254"/>
      <c r="FOZ17" s="254"/>
      <c r="FPA17" s="254"/>
      <c r="FPB17" s="254"/>
      <c r="FPC17" s="254"/>
      <c r="FPD17" s="254"/>
      <c r="FPE17" s="254"/>
      <c r="FPF17" s="254"/>
      <c r="FPG17" s="254"/>
      <c r="FPH17" s="254"/>
      <c r="FPI17" s="254"/>
      <c r="FPJ17" s="254"/>
      <c r="FPK17" s="254"/>
      <c r="FPL17" s="254"/>
      <c r="FPM17" s="254"/>
      <c r="FPN17" s="254"/>
      <c r="FPO17" s="254"/>
      <c r="FPP17" s="254"/>
      <c r="FPQ17" s="254"/>
      <c r="FPR17" s="254"/>
      <c r="FPS17" s="254"/>
      <c r="FPT17" s="254"/>
      <c r="FPU17" s="254"/>
      <c r="FPV17" s="254"/>
      <c r="FPW17" s="254"/>
      <c r="FPX17" s="254"/>
      <c r="FPY17" s="254"/>
      <c r="FPZ17" s="254"/>
      <c r="FQA17" s="254"/>
      <c r="FQB17" s="254"/>
      <c r="FQC17" s="254"/>
      <c r="FQD17" s="254"/>
      <c r="FQE17" s="254"/>
      <c r="FQF17" s="254"/>
      <c r="FQG17" s="254"/>
      <c r="FQH17" s="254"/>
      <c r="FQI17" s="254"/>
      <c r="FQJ17" s="254"/>
      <c r="FQK17" s="254"/>
      <c r="FQL17" s="254"/>
      <c r="FQM17" s="254"/>
      <c r="FQN17" s="254"/>
      <c r="FQO17" s="254"/>
      <c r="FQP17" s="254"/>
      <c r="FQQ17" s="254"/>
      <c r="FQR17" s="254"/>
      <c r="FQS17" s="254"/>
      <c r="FQT17" s="254"/>
      <c r="FQU17" s="254"/>
      <c r="FQV17" s="254"/>
      <c r="FQW17" s="254"/>
      <c r="FQX17" s="254"/>
      <c r="FQY17" s="254"/>
      <c r="FQZ17" s="254"/>
      <c r="FRA17" s="254"/>
      <c r="FRB17" s="254"/>
      <c r="FRC17" s="254"/>
      <c r="FRD17" s="254"/>
      <c r="FRE17" s="254"/>
      <c r="FRF17" s="254"/>
      <c r="FRG17" s="254"/>
      <c r="FRH17" s="254"/>
      <c r="FRI17" s="254"/>
      <c r="FRJ17" s="254"/>
      <c r="FRK17" s="254"/>
      <c r="FRL17" s="254"/>
      <c r="FRM17" s="254"/>
      <c r="FRN17" s="254"/>
      <c r="FRO17" s="254"/>
      <c r="FRP17" s="254"/>
      <c r="FRQ17" s="254"/>
      <c r="FRR17" s="254"/>
      <c r="FRS17" s="254"/>
      <c r="FRT17" s="254"/>
      <c r="FRU17" s="254"/>
      <c r="FRV17" s="254"/>
      <c r="FRW17" s="254"/>
      <c r="FRX17" s="254"/>
      <c r="FRY17" s="254"/>
      <c r="FRZ17" s="254"/>
      <c r="FSA17" s="254"/>
      <c r="FSB17" s="254"/>
      <c r="FSC17" s="254"/>
      <c r="FSD17" s="254"/>
      <c r="FSE17" s="254"/>
      <c r="FSF17" s="254"/>
      <c r="FSG17" s="254"/>
      <c r="FSH17" s="254"/>
      <c r="FSI17" s="254"/>
      <c r="FSJ17" s="254"/>
      <c r="FSK17" s="254"/>
      <c r="FSL17" s="254"/>
      <c r="FSM17" s="254"/>
      <c r="FSN17" s="254"/>
      <c r="FSO17" s="254"/>
      <c r="FSP17" s="254"/>
      <c r="FSQ17" s="254"/>
      <c r="FSR17" s="254"/>
      <c r="FSS17" s="254"/>
      <c r="FST17" s="254"/>
      <c r="FSU17" s="254"/>
      <c r="FSV17" s="254"/>
      <c r="FSW17" s="254"/>
      <c r="FSX17" s="254"/>
      <c r="FSY17" s="254"/>
      <c r="FSZ17" s="254"/>
      <c r="FTA17" s="254"/>
      <c r="FTB17" s="254"/>
      <c r="FTC17" s="254"/>
      <c r="FTD17" s="254"/>
      <c r="FTE17" s="254"/>
      <c r="FTF17" s="254"/>
      <c r="FTG17" s="254"/>
      <c r="FTH17" s="254"/>
      <c r="FTI17" s="254"/>
      <c r="FTJ17" s="254"/>
      <c r="FTK17" s="254"/>
      <c r="FTL17" s="254"/>
      <c r="FTM17" s="254"/>
      <c r="FTN17" s="254"/>
      <c r="FTO17" s="254"/>
      <c r="FTP17" s="254"/>
      <c r="FTQ17" s="254"/>
      <c r="FTR17" s="254"/>
      <c r="FTS17" s="254"/>
      <c r="FTT17" s="254"/>
      <c r="FTU17" s="254"/>
      <c r="FTV17" s="254"/>
      <c r="FTW17" s="254"/>
      <c r="FTX17" s="254"/>
      <c r="FTY17" s="254"/>
      <c r="FTZ17" s="254"/>
      <c r="FUA17" s="254"/>
      <c r="FUB17" s="254"/>
      <c r="FUC17" s="254"/>
      <c r="FUD17" s="254"/>
      <c r="FUE17" s="254"/>
      <c r="FUF17" s="254"/>
      <c r="FUG17" s="254"/>
      <c r="FUH17" s="254"/>
      <c r="FUI17" s="254"/>
      <c r="FUJ17" s="254"/>
      <c r="FUK17" s="254"/>
      <c r="FUL17" s="254"/>
      <c r="FUM17" s="254"/>
      <c r="FUN17" s="254"/>
      <c r="FUO17" s="254"/>
      <c r="FUP17" s="254"/>
      <c r="FUQ17" s="254"/>
      <c r="FUR17" s="254"/>
      <c r="FUS17" s="254"/>
      <c r="FUT17" s="254"/>
      <c r="FUU17" s="254"/>
      <c r="FUV17" s="254"/>
      <c r="FUW17" s="254"/>
      <c r="FUX17" s="254"/>
      <c r="FUY17" s="254"/>
      <c r="FUZ17" s="254"/>
      <c r="FVA17" s="254"/>
      <c r="FVB17" s="254"/>
      <c r="FVC17" s="254"/>
      <c r="FVD17" s="254"/>
      <c r="FVE17" s="254"/>
      <c r="FVF17" s="254"/>
      <c r="FVG17" s="254"/>
      <c r="FVH17" s="254"/>
      <c r="FVI17" s="254"/>
      <c r="FVJ17" s="254"/>
      <c r="FVK17" s="254"/>
      <c r="FVL17" s="254"/>
      <c r="FVM17" s="254"/>
      <c r="FVN17" s="254"/>
      <c r="FVO17" s="254"/>
      <c r="FVP17" s="254"/>
      <c r="FVQ17" s="254"/>
      <c r="FVR17" s="254"/>
      <c r="FVS17" s="254"/>
      <c r="FVT17" s="254"/>
      <c r="FVU17" s="254"/>
      <c r="FVV17" s="254"/>
      <c r="FVW17" s="254"/>
      <c r="FVX17" s="254"/>
      <c r="FVY17" s="254"/>
      <c r="FVZ17" s="254"/>
      <c r="FWA17" s="254"/>
      <c r="FWB17" s="254"/>
      <c r="FWC17" s="254"/>
      <c r="FWD17" s="254"/>
      <c r="FWE17" s="254"/>
      <c r="FWF17" s="254"/>
      <c r="FWG17" s="254"/>
      <c r="FWH17" s="254"/>
      <c r="FWI17" s="254"/>
      <c r="FWJ17" s="254"/>
      <c r="FWK17" s="254"/>
      <c r="FWL17" s="254"/>
      <c r="FWM17" s="254"/>
      <c r="FWN17" s="254"/>
      <c r="FWO17" s="254"/>
      <c r="FWP17" s="254"/>
      <c r="FWQ17" s="254"/>
      <c r="FWR17" s="254"/>
      <c r="FWS17" s="254"/>
      <c r="FWT17" s="254"/>
      <c r="FWU17" s="254"/>
      <c r="FWV17" s="254"/>
      <c r="FWW17" s="254"/>
      <c r="FWX17" s="254"/>
      <c r="FWY17" s="254"/>
      <c r="FWZ17" s="254"/>
      <c r="FXA17" s="254"/>
      <c r="FXB17" s="254"/>
      <c r="FXC17" s="254"/>
      <c r="FXD17" s="254"/>
      <c r="FXE17" s="254"/>
      <c r="FXF17" s="254"/>
      <c r="FXG17" s="254"/>
      <c r="FXH17" s="254"/>
      <c r="FXI17" s="254"/>
      <c r="FXJ17" s="254"/>
      <c r="FXK17" s="254"/>
      <c r="FXL17" s="254"/>
      <c r="FXM17" s="254"/>
      <c r="FXN17" s="254"/>
      <c r="FXO17" s="254"/>
      <c r="FXP17" s="254"/>
      <c r="FXQ17" s="254"/>
      <c r="FXR17" s="254"/>
      <c r="FXS17" s="254"/>
      <c r="FXT17" s="254"/>
      <c r="FXU17" s="254"/>
      <c r="FXV17" s="254"/>
      <c r="FXW17" s="254"/>
      <c r="FXX17" s="254"/>
      <c r="FXY17" s="254"/>
      <c r="FXZ17" s="254"/>
      <c r="FYA17" s="254"/>
      <c r="FYB17" s="254"/>
      <c r="FYC17" s="254"/>
      <c r="FYD17" s="254"/>
      <c r="FYE17" s="254"/>
      <c r="FYF17" s="254"/>
      <c r="FYG17" s="254"/>
      <c r="FYH17" s="254"/>
      <c r="FYI17" s="254"/>
      <c r="FYJ17" s="254"/>
      <c r="FYK17" s="254"/>
      <c r="FYL17" s="254"/>
      <c r="FYM17" s="254"/>
      <c r="FYN17" s="254"/>
      <c r="FYO17" s="254"/>
      <c r="FYP17" s="254"/>
      <c r="FYQ17" s="254"/>
      <c r="FYR17" s="254"/>
      <c r="FYS17" s="254"/>
      <c r="FYT17" s="254"/>
      <c r="FYU17" s="254"/>
      <c r="FYV17" s="254"/>
      <c r="FYW17" s="254"/>
      <c r="FYX17" s="254"/>
      <c r="FYY17" s="254"/>
      <c r="FYZ17" s="254"/>
      <c r="FZA17" s="254"/>
      <c r="FZB17" s="254"/>
      <c r="FZC17" s="254"/>
      <c r="FZD17" s="254"/>
      <c r="FZE17" s="254"/>
      <c r="FZF17" s="254"/>
      <c r="FZG17" s="254"/>
      <c r="FZH17" s="254"/>
      <c r="FZI17" s="254"/>
      <c r="FZJ17" s="254"/>
      <c r="FZK17" s="254"/>
      <c r="FZL17" s="254"/>
      <c r="FZM17" s="254"/>
      <c r="FZN17" s="254"/>
      <c r="FZO17" s="254"/>
      <c r="FZP17" s="254"/>
      <c r="FZQ17" s="254"/>
      <c r="FZR17" s="254"/>
      <c r="FZS17" s="254"/>
      <c r="FZT17" s="254"/>
      <c r="FZU17" s="254"/>
      <c r="FZV17" s="254"/>
      <c r="FZW17" s="254"/>
      <c r="FZX17" s="254"/>
      <c r="FZY17" s="254"/>
      <c r="FZZ17" s="254"/>
      <c r="GAA17" s="254"/>
      <c r="GAB17" s="254"/>
      <c r="GAC17" s="254"/>
      <c r="GAD17" s="254"/>
      <c r="GAE17" s="254"/>
      <c r="GAF17" s="254"/>
      <c r="GAG17" s="254"/>
      <c r="GAH17" s="254"/>
      <c r="GAI17" s="254"/>
      <c r="GAJ17" s="254"/>
      <c r="GAK17" s="254"/>
      <c r="GAL17" s="254"/>
      <c r="GAM17" s="254"/>
      <c r="GAN17" s="254"/>
      <c r="GAO17" s="254"/>
      <c r="GAP17" s="254"/>
      <c r="GAQ17" s="254"/>
      <c r="GAR17" s="254"/>
      <c r="GAS17" s="254"/>
      <c r="GAT17" s="254"/>
      <c r="GAU17" s="254"/>
      <c r="GAV17" s="254"/>
      <c r="GAW17" s="254"/>
      <c r="GAX17" s="254"/>
      <c r="GAY17" s="254"/>
      <c r="GAZ17" s="254"/>
      <c r="GBA17" s="254"/>
      <c r="GBB17" s="254"/>
      <c r="GBC17" s="254"/>
      <c r="GBD17" s="254"/>
      <c r="GBE17" s="254"/>
      <c r="GBF17" s="254"/>
      <c r="GBG17" s="254"/>
      <c r="GBH17" s="254"/>
      <c r="GBI17" s="254"/>
      <c r="GBJ17" s="254"/>
      <c r="GBK17" s="254"/>
      <c r="GBL17" s="254"/>
      <c r="GBM17" s="254"/>
      <c r="GBN17" s="254"/>
      <c r="GBO17" s="254"/>
      <c r="GBP17" s="254"/>
      <c r="GBQ17" s="254"/>
      <c r="GBR17" s="254"/>
      <c r="GBS17" s="254"/>
      <c r="GBT17" s="254"/>
      <c r="GBU17" s="254"/>
      <c r="GBV17" s="254"/>
      <c r="GBW17" s="254"/>
      <c r="GBX17" s="254"/>
      <c r="GBY17" s="254"/>
      <c r="GBZ17" s="254"/>
      <c r="GCA17" s="254"/>
      <c r="GCB17" s="254"/>
      <c r="GCC17" s="254"/>
      <c r="GCD17" s="254"/>
      <c r="GCE17" s="254"/>
      <c r="GCF17" s="254"/>
      <c r="GCG17" s="254"/>
      <c r="GCH17" s="254"/>
      <c r="GCI17" s="254"/>
      <c r="GCJ17" s="254"/>
      <c r="GCK17" s="254"/>
      <c r="GCL17" s="254"/>
      <c r="GCM17" s="254"/>
      <c r="GCN17" s="254"/>
      <c r="GCO17" s="254"/>
      <c r="GCP17" s="254"/>
      <c r="GCQ17" s="254"/>
      <c r="GCR17" s="254"/>
      <c r="GCS17" s="254"/>
      <c r="GCT17" s="254"/>
      <c r="GCU17" s="254"/>
      <c r="GCV17" s="254"/>
      <c r="GCW17" s="254"/>
      <c r="GCX17" s="254"/>
      <c r="GCY17" s="254"/>
      <c r="GCZ17" s="254"/>
      <c r="GDA17" s="254"/>
      <c r="GDB17" s="254"/>
      <c r="GDC17" s="254"/>
      <c r="GDD17" s="254"/>
      <c r="GDE17" s="254"/>
      <c r="GDF17" s="254"/>
      <c r="GDG17" s="254"/>
      <c r="GDH17" s="254"/>
      <c r="GDI17" s="254"/>
      <c r="GDJ17" s="254"/>
      <c r="GDK17" s="254"/>
      <c r="GDL17" s="254"/>
      <c r="GDM17" s="254"/>
      <c r="GDN17" s="254"/>
      <c r="GDO17" s="254"/>
      <c r="GDP17" s="254"/>
      <c r="GDQ17" s="254"/>
      <c r="GDR17" s="254"/>
      <c r="GDS17" s="254"/>
      <c r="GDT17" s="254"/>
      <c r="GDU17" s="254"/>
      <c r="GDV17" s="254"/>
      <c r="GDW17" s="254"/>
      <c r="GDX17" s="254"/>
      <c r="GDY17" s="254"/>
      <c r="GDZ17" s="254"/>
      <c r="GEA17" s="254"/>
      <c r="GEB17" s="254"/>
      <c r="GEC17" s="254"/>
      <c r="GED17" s="254"/>
      <c r="GEE17" s="254"/>
      <c r="GEF17" s="254"/>
      <c r="GEG17" s="254"/>
      <c r="GEH17" s="254"/>
      <c r="GEI17" s="254"/>
      <c r="GEJ17" s="254"/>
      <c r="GEK17" s="254"/>
      <c r="GEL17" s="254"/>
      <c r="GEM17" s="254"/>
      <c r="GEN17" s="254"/>
      <c r="GEO17" s="254"/>
      <c r="GEP17" s="254"/>
      <c r="GEQ17" s="254"/>
      <c r="GER17" s="254"/>
      <c r="GES17" s="254"/>
      <c r="GET17" s="254"/>
      <c r="GEU17" s="254"/>
      <c r="GEV17" s="254"/>
      <c r="GEW17" s="254"/>
      <c r="GEX17" s="254"/>
      <c r="GEY17" s="254"/>
      <c r="GEZ17" s="254"/>
      <c r="GFA17" s="254"/>
      <c r="GFB17" s="254"/>
      <c r="GFC17" s="254"/>
      <c r="GFD17" s="254"/>
      <c r="GFE17" s="254"/>
      <c r="GFF17" s="254"/>
      <c r="GFG17" s="254"/>
      <c r="GFH17" s="254"/>
      <c r="GFI17" s="254"/>
      <c r="GFJ17" s="254"/>
      <c r="GFK17" s="254"/>
      <c r="GFL17" s="254"/>
      <c r="GFM17" s="254"/>
      <c r="GFN17" s="254"/>
      <c r="GFO17" s="254"/>
      <c r="GFP17" s="254"/>
      <c r="GFQ17" s="254"/>
      <c r="GFR17" s="254"/>
      <c r="GFS17" s="254"/>
      <c r="GFT17" s="254"/>
      <c r="GFU17" s="254"/>
      <c r="GFV17" s="254"/>
      <c r="GFW17" s="254"/>
      <c r="GFX17" s="254"/>
      <c r="GFY17" s="254"/>
      <c r="GFZ17" s="254"/>
      <c r="GGA17" s="254"/>
      <c r="GGB17" s="254"/>
      <c r="GGC17" s="254"/>
      <c r="GGD17" s="254"/>
      <c r="GGE17" s="254"/>
      <c r="GGF17" s="254"/>
      <c r="GGG17" s="254"/>
      <c r="GGH17" s="254"/>
      <c r="GGI17" s="254"/>
      <c r="GGJ17" s="254"/>
      <c r="GGK17" s="254"/>
      <c r="GGL17" s="254"/>
      <c r="GGM17" s="254"/>
      <c r="GGN17" s="254"/>
      <c r="GGO17" s="254"/>
      <c r="GGP17" s="254"/>
      <c r="GGQ17" s="254"/>
      <c r="GGR17" s="254"/>
      <c r="GGS17" s="254"/>
      <c r="GGT17" s="254"/>
      <c r="GGU17" s="254"/>
      <c r="GGV17" s="254"/>
      <c r="GGW17" s="254"/>
      <c r="GGX17" s="254"/>
      <c r="GGY17" s="254"/>
      <c r="GGZ17" s="254"/>
      <c r="GHA17" s="254"/>
      <c r="GHB17" s="254"/>
      <c r="GHC17" s="254"/>
      <c r="GHD17" s="254"/>
      <c r="GHE17" s="254"/>
      <c r="GHF17" s="254"/>
      <c r="GHG17" s="254"/>
      <c r="GHH17" s="254"/>
      <c r="GHI17" s="254"/>
      <c r="GHJ17" s="254"/>
      <c r="GHK17" s="254"/>
      <c r="GHL17" s="254"/>
      <c r="GHM17" s="254"/>
      <c r="GHN17" s="254"/>
      <c r="GHO17" s="254"/>
      <c r="GHP17" s="254"/>
      <c r="GHQ17" s="254"/>
      <c r="GHR17" s="254"/>
      <c r="GHS17" s="254"/>
      <c r="GHT17" s="254"/>
      <c r="GHU17" s="254"/>
      <c r="GHV17" s="254"/>
      <c r="GHW17" s="254"/>
      <c r="GHX17" s="254"/>
      <c r="GHY17" s="254"/>
      <c r="GHZ17" s="254"/>
      <c r="GIA17" s="254"/>
      <c r="GIB17" s="254"/>
      <c r="GIC17" s="254"/>
      <c r="GID17" s="254"/>
      <c r="GIE17" s="254"/>
      <c r="GIF17" s="254"/>
      <c r="GIG17" s="254"/>
      <c r="GIH17" s="254"/>
      <c r="GII17" s="254"/>
      <c r="GIJ17" s="254"/>
      <c r="GIK17" s="254"/>
      <c r="GIL17" s="254"/>
      <c r="GIM17" s="254"/>
      <c r="GIN17" s="254"/>
      <c r="GIO17" s="254"/>
      <c r="GIP17" s="254"/>
      <c r="GIQ17" s="254"/>
      <c r="GIR17" s="254"/>
      <c r="GIS17" s="254"/>
      <c r="GIT17" s="254"/>
      <c r="GIU17" s="254"/>
      <c r="GIV17" s="254"/>
      <c r="GIW17" s="254"/>
      <c r="GIX17" s="254"/>
      <c r="GIY17" s="254"/>
      <c r="GIZ17" s="254"/>
      <c r="GJA17" s="254"/>
      <c r="GJB17" s="254"/>
      <c r="GJC17" s="254"/>
      <c r="GJD17" s="254"/>
      <c r="GJE17" s="254"/>
      <c r="GJF17" s="254"/>
      <c r="GJG17" s="254"/>
      <c r="GJH17" s="254"/>
      <c r="GJI17" s="254"/>
      <c r="GJJ17" s="254"/>
      <c r="GJK17" s="254"/>
      <c r="GJL17" s="254"/>
      <c r="GJM17" s="254"/>
      <c r="GJN17" s="254"/>
      <c r="GJO17" s="254"/>
      <c r="GJP17" s="254"/>
      <c r="GJQ17" s="254"/>
      <c r="GJR17" s="254"/>
      <c r="GJS17" s="254"/>
      <c r="GJT17" s="254"/>
      <c r="GJU17" s="254"/>
      <c r="GJV17" s="254"/>
      <c r="GJW17" s="254"/>
      <c r="GJX17" s="254"/>
      <c r="GJY17" s="254"/>
      <c r="GJZ17" s="254"/>
      <c r="GKA17" s="254"/>
      <c r="GKB17" s="254"/>
      <c r="GKC17" s="254"/>
      <c r="GKD17" s="254"/>
      <c r="GKE17" s="254"/>
      <c r="GKF17" s="254"/>
      <c r="GKG17" s="254"/>
      <c r="GKH17" s="254"/>
      <c r="GKI17" s="254"/>
      <c r="GKJ17" s="254"/>
      <c r="GKK17" s="254"/>
      <c r="GKL17" s="254"/>
      <c r="GKM17" s="254"/>
      <c r="GKN17" s="254"/>
      <c r="GKO17" s="254"/>
      <c r="GKP17" s="254"/>
      <c r="GKQ17" s="254"/>
      <c r="GKR17" s="254"/>
      <c r="GKS17" s="254"/>
      <c r="GKT17" s="254"/>
      <c r="GKU17" s="254"/>
      <c r="GKV17" s="254"/>
      <c r="GKW17" s="254"/>
      <c r="GKX17" s="254"/>
      <c r="GKY17" s="254"/>
      <c r="GKZ17" s="254"/>
      <c r="GLA17" s="254"/>
      <c r="GLB17" s="254"/>
      <c r="GLC17" s="254"/>
      <c r="GLD17" s="254"/>
      <c r="GLE17" s="254"/>
      <c r="GLF17" s="254"/>
      <c r="GLG17" s="254"/>
      <c r="GLH17" s="254"/>
      <c r="GLI17" s="254"/>
      <c r="GLJ17" s="254"/>
      <c r="GLK17" s="254"/>
      <c r="GLL17" s="254"/>
      <c r="GLM17" s="254"/>
      <c r="GLN17" s="254"/>
      <c r="GLO17" s="254"/>
      <c r="GLP17" s="254"/>
      <c r="GLQ17" s="254"/>
      <c r="GLR17" s="254"/>
      <c r="GLS17" s="254"/>
      <c r="GLT17" s="254"/>
      <c r="GLU17" s="254"/>
      <c r="GLV17" s="254"/>
      <c r="GLW17" s="254"/>
      <c r="GLX17" s="254"/>
      <c r="GLY17" s="254"/>
      <c r="GLZ17" s="254"/>
      <c r="GMA17" s="254"/>
      <c r="GMB17" s="254"/>
      <c r="GMC17" s="254"/>
      <c r="GMD17" s="254"/>
      <c r="GME17" s="254"/>
      <c r="GMF17" s="254"/>
      <c r="GMG17" s="254"/>
      <c r="GMH17" s="254"/>
      <c r="GMI17" s="254"/>
      <c r="GMJ17" s="254"/>
      <c r="GMK17" s="254"/>
      <c r="GML17" s="254"/>
      <c r="GMM17" s="254"/>
      <c r="GMN17" s="254"/>
      <c r="GMO17" s="254"/>
      <c r="GMP17" s="254"/>
      <c r="GMQ17" s="254"/>
      <c r="GMR17" s="254"/>
      <c r="GMS17" s="254"/>
      <c r="GMT17" s="254"/>
      <c r="GMU17" s="254"/>
      <c r="GMV17" s="254"/>
      <c r="GMW17" s="254"/>
      <c r="GMX17" s="254"/>
      <c r="GMY17" s="254"/>
      <c r="GMZ17" s="254"/>
      <c r="GNA17" s="254"/>
      <c r="GNB17" s="254"/>
      <c r="GNC17" s="254"/>
      <c r="GND17" s="254"/>
      <c r="GNE17" s="254"/>
      <c r="GNF17" s="254"/>
      <c r="GNG17" s="254"/>
      <c r="GNH17" s="254"/>
      <c r="GNI17" s="254"/>
      <c r="GNJ17" s="254"/>
      <c r="GNK17" s="254"/>
      <c r="GNL17" s="254"/>
      <c r="GNM17" s="254"/>
      <c r="GNN17" s="254"/>
      <c r="GNO17" s="254"/>
      <c r="GNP17" s="254"/>
      <c r="GNQ17" s="254"/>
      <c r="GNR17" s="254"/>
      <c r="GNS17" s="254"/>
      <c r="GNT17" s="254"/>
      <c r="GNU17" s="254"/>
      <c r="GNV17" s="254"/>
      <c r="GNW17" s="254"/>
      <c r="GNX17" s="254"/>
      <c r="GNY17" s="254"/>
      <c r="GNZ17" s="254"/>
      <c r="GOA17" s="254"/>
      <c r="GOB17" s="254"/>
      <c r="GOC17" s="254"/>
      <c r="GOD17" s="254"/>
      <c r="GOE17" s="254"/>
      <c r="GOF17" s="254"/>
      <c r="GOG17" s="254"/>
      <c r="GOH17" s="254"/>
      <c r="GOI17" s="254"/>
      <c r="GOJ17" s="254"/>
      <c r="GOK17" s="254"/>
      <c r="GOL17" s="254"/>
      <c r="GOM17" s="254"/>
      <c r="GON17" s="254"/>
      <c r="GOO17" s="254"/>
      <c r="GOP17" s="254"/>
      <c r="GOQ17" s="254"/>
      <c r="GOR17" s="254"/>
      <c r="GOS17" s="254"/>
      <c r="GOT17" s="254"/>
      <c r="GOU17" s="254"/>
      <c r="GOV17" s="254"/>
      <c r="GOW17" s="254"/>
      <c r="GOX17" s="254"/>
      <c r="GOY17" s="254"/>
      <c r="GOZ17" s="254"/>
      <c r="GPA17" s="254"/>
      <c r="GPB17" s="254"/>
      <c r="GPC17" s="254"/>
      <c r="GPD17" s="254"/>
      <c r="GPE17" s="254"/>
      <c r="GPF17" s="254"/>
      <c r="GPG17" s="254"/>
      <c r="GPH17" s="254"/>
      <c r="GPI17" s="254"/>
      <c r="GPJ17" s="254"/>
      <c r="GPK17" s="254"/>
      <c r="GPL17" s="254"/>
      <c r="GPM17" s="254"/>
      <c r="GPN17" s="254"/>
      <c r="GPO17" s="254"/>
      <c r="GPP17" s="254"/>
      <c r="GPQ17" s="254"/>
      <c r="GPR17" s="254"/>
      <c r="GPS17" s="254"/>
      <c r="GPT17" s="254"/>
      <c r="GPU17" s="254"/>
      <c r="GPV17" s="254"/>
      <c r="GPW17" s="254"/>
      <c r="GPX17" s="254"/>
      <c r="GPY17" s="254"/>
      <c r="GPZ17" s="254"/>
      <c r="GQA17" s="254"/>
      <c r="GQB17" s="254"/>
      <c r="GQC17" s="254"/>
      <c r="GQD17" s="254"/>
      <c r="GQE17" s="254"/>
      <c r="GQF17" s="254"/>
      <c r="GQG17" s="254"/>
      <c r="GQH17" s="254"/>
      <c r="GQI17" s="254"/>
      <c r="GQJ17" s="254"/>
      <c r="GQK17" s="254"/>
      <c r="GQL17" s="254"/>
      <c r="GQM17" s="254"/>
      <c r="GQN17" s="254"/>
      <c r="GQO17" s="254"/>
      <c r="GQP17" s="254"/>
      <c r="GQQ17" s="254"/>
      <c r="GQR17" s="254"/>
      <c r="GQS17" s="254"/>
      <c r="GQT17" s="254"/>
      <c r="GQU17" s="254"/>
      <c r="GQV17" s="254"/>
      <c r="GQW17" s="254"/>
      <c r="GQX17" s="254"/>
      <c r="GQY17" s="254"/>
      <c r="GQZ17" s="254"/>
      <c r="GRA17" s="254"/>
      <c r="GRB17" s="254"/>
      <c r="GRC17" s="254"/>
      <c r="GRD17" s="254"/>
      <c r="GRE17" s="254"/>
      <c r="GRF17" s="254"/>
      <c r="GRG17" s="254"/>
      <c r="GRH17" s="254"/>
      <c r="GRI17" s="254"/>
      <c r="GRJ17" s="254"/>
      <c r="GRK17" s="254"/>
      <c r="GRL17" s="254"/>
      <c r="GRM17" s="254"/>
      <c r="GRN17" s="254"/>
      <c r="GRO17" s="254"/>
      <c r="GRP17" s="254"/>
      <c r="GRQ17" s="254"/>
      <c r="GRR17" s="254"/>
      <c r="GRS17" s="254"/>
      <c r="GRT17" s="254"/>
      <c r="GRU17" s="254"/>
      <c r="GRV17" s="254"/>
      <c r="GRW17" s="254"/>
      <c r="GRX17" s="254"/>
      <c r="GRY17" s="254"/>
      <c r="GRZ17" s="254"/>
      <c r="GSA17" s="254"/>
      <c r="GSB17" s="254"/>
      <c r="GSC17" s="254"/>
      <c r="GSD17" s="254"/>
      <c r="GSE17" s="254"/>
      <c r="GSF17" s="254"/>
      <c r="GSG17" s="254"/>
      <c r="GSH17" s="254"/>
      <c r="GSI17" s="254"/>
      <c r="GSJ17" s="254"/>
      <c r="GSK17" s="254"/>
      <c r="GSL17" s="254"/>
      <c r="GSM17" s="254"/>
      <c r="GSN17" s="254"/>
      <c r="GSO17" s="254"/>
      <c r="GSP17" s="254"/>
      <c r="GSQ17" s="254"/>
      <c r="GSR17" s="254"/>
      <c r="GSS17" s="254"/>
      <c r="GST17" s="254"/>
      <c r="GSU17" s="254"/>
      <c r="GSV17" s="254"/>
      <c r="GSW17" s="254"/>
      <c r="GSX17" s="254"/>
      <c r="GSY17" s="254"/>
      <c r="GSZ17" s="254"/>
      <c r="GTA17" s="254"/>
      <c r="GTB17" s="254"/>
      <c r="GTC17" s="254"/>
      <c r="GTD17" s="254"/>
      <c r="GTE17" s="254"/>
      <c r="GTF17" s="254"/>
      <c r="GTG17" s="254"/>
      <c r="GTH17" s="254"/>
      <c r="GTI17" s="254"/>
      <c r="GTJ17" s="254"/>
      <c r="GTK17" s="254"/>
      <c r="GTL17" s="254"/>
      <c r="GTM17" s="254"/>
      <c r="GTN17" s="254"/>
      <c r="GTO17" s="254"/>
      <c r="GTP17" s="254"/>
      <c r="GTQ17" s="254"/>
      <c r="GTR17" s="254"/>
      <c r="GTS17" s="254"/>
      <c r="GTT17" s="254"/>
      <c r="GTU17" s="254"/>
      <c r="GTV17" s="254"/>
      <c r="GTW17" s="254"/>
      <c r="GTX17" s="254"/>
      <c r="GTY17" s="254"/>
      <c r="GTZ17" s="254"/>
      <c r="GUA17" s="254"/>
      <c r="GUB17" s="254"/>
      <c r="GUC17" s="254"/>
      <c r="GUD17" s="254"/>
      <c r="GUE17" s="254"/>
      <c r="GUF17" s="254"/>
      <c r="GUG17" s="254"/>
      <c r="GUH17" s="254"/>
      <c r="GUI17" s="254"/>
      <c r="GUJ17" s="254"/>
      <c r="GUK17" s="254"/>
      <c r="GUL17" s="254"/>
      <c r="GUM17" s="254"/>
      <c r="GUN17" s="254"/>
      <c r="GUO17" s="254"/>
      <c r="GUP17" s="254"/>
      <c r="GUQ17" s="254"/>
      <c r="GUR17" s="254"/>
      <c r="GUS17" s="254"/>
      <c r="GUT17" s="254"/>
      <c r="GUU17" s="254"/>
      <c r="GUV17" s="254"/>
      <c r="GUW17" s="254"/>
      <c r="GUX17" s="254"/>
      <c r="GUY17" s="254"/>
      <c r="GUZ17" s="254"/>
      <c r="GVA17" s="254"/>
      <c r="GVB17" s="254"/>
      <c r="GVC17" s="254"/>
      <c r="GVD17" s="254"/>
      <c r="GVE17" s="254"/>
      <c r="GVF17" s="254"/>
      <c r="GVG17" s="254"/>
      <c r="GVH17" s="254"/>
      <c r="GVI17" s="254"/>
      <c r="GVJ17" s="254"/>
      <c r="GVK17" s="254"/>
      <c r="GVL17" s="254"/>
      <c r="GVM17" s="254"/>
      <c r="GVN17" s="254"/>
      <c r="GVO17" s="254"/>
      <c r="GVP17" s="254"/>
      <c r="GVQ17" s="254"/>
      <c r="GVR17" s="254"/>
      <c r="GVS17" s="254"/>
      <c r="GVT17" s="254"/>
      <c r="GVU17" s="254"/>
      <c r="GVV17" s="254"/>
      <c r="GVW17" s="254"/>
      <c r="GVX17" s="254"/>
      <c r="GVY17" s="254"/>
      <c r="GVZ17" s="254"/>
      <c r="GWA17" s="254"/>
      <c r="GWB17" s="254"/>
      <c r="GWC17" s="254"/>
      <c r="GWD17" s="254"/>
      <c r="GWE17" s="254"/>
      <c r="GWF17" s="254"/>
      <c r="GWG17" s="254"/>
      <c r="GWH17" s="254"/>
      <c r="GWI17" s="254"/>
      <c r="GWJ17" s="254"/>
      <c r="GWK17" s="254"/>
      <c r="GWL17" s="254"/>
      <c r="GWM17" s="254"/>
      <c r="GWN17" s="254"/>
      <c r="GWO17" s="254"/>
      <c r="GWP17" s="254"/>
      <c r="GWQ17" s="254"/>
      <c r="GWR17" s="254"/>
      <c r="GWS17" s="254"/>
      <c r="GWT17" s="254"/>
      <c r="GWU17" s="254"/>
      <c r="GWV17" s="254"/>
      <c r="GWW17" s="254"/>
      <c r="GWX17" s="254"/>
      <c r="GWY17" s="254"/>
      <c r="GWZ17" s="254"/>
      <c r="GXA17" s="254"/>
      <c r="GXB17" s="254"/>
      <c r="GXC17" s="254"/>
      <c r="GXD17" s="254"/>
      <c r="GXE17" s="254"/>
      <c r="GXF17" s="254"/>
      <c r="GXG17" s="254"/>
      <c r="GXH17" s="254"/>
      <c r="GXI17" s="254"/>
      <c r="GXJ17" s="254"/>
      <c r="GXK17" s="254"/>
      <c r="GXL17" s="254"/>
      <c r="GXM17" s="254"/>
      <c r="GXN17" s="254"/>
      <c r="GXO17" s="254"/>
      <c r="GXP17" s="254"/>
      <c r="GXQ17" s="254"/>
      <c r="GXR17" s="254"/>
      <c r="GXS17" s="254"/>
      <c r="GXT17" s="254"/>
      <c r="GXU17" s="254"/>
      <c r="GXV17" s="254"/>
      <c r="GXW17" s="254"/>
      <c r="GXX17" s="254"/>
      <c r="GXY17" s="254"/>
      <c r="GXZ17" s="254"/>
      <c r="GYA17" s="254"/>
      <c r="GYB17" s="254"/>
      <c r="GYC17" s="254"/>
      <c r="GYD17" s="254"/>
      <c r="GYE17" s="254"/>
      <c r="GYF17" s="254"/>
      <c r="GYG17" s="254"/>
      <c r="GYH17" s="254"/>
      <c r="GYI17" s="254"/>
      <c r="GYJ17" s="254"/>
      <c r="GYK17" s="254"/>
      <c r="GYL17" s="254"/>
      <c r="GYM17" s="254"/>
      <c r="GYN17" s="254"/>
      <c r="GYO17" s="254"/>
      <c r="GYP17" s="254"/>
      <c r="GYQ17" s="254"/>
      <c r="GYR17" s="254"/>
      <c r="GYS17" s="254"/>
      <c r="GYT17" s="254"/>
      <c r="GYU17" s="254"/>
      <c r="GYV17" s="254"/>
      <c r="GYW17" s="254"/>
      <c r="GYX17" s="254"/>
      <c r="GYY17" s="254"/>
      <c r="GYZ17" s="254"/>
      <c r="GZA17" s="254"/>
      <c r="GZB17" s="254"/>
      <c r="GZC17" s="254"/>
      <c r="GZD17" s="254"/>
      <c r="GZE17" s="254"/>
      <c r="GZF17" s="254"/>
      <c r="GZG17" s="254"/>
      <c r="GZH17" s="254"/>
      <c r="GZI17" s="254"/>
      <c r="GZJ17" s="254"/>
      <c r="GZK17" s="254"/>
      <c r="GZL17" s="254"/>
      <c r="GZM17" s="254"/>
      <c r="GZN17" s="254"/>
      <c r="GZO17" s="254"/>
      <c r="GZP17" s="254"/>
      <c r="GZQ17" s="254"/>
      <c r="GZR17" s="254"/>
      <c r="GZS17" s="254"/>
      <c r="GZT17" s="254"/>
      <c r="GZU17" s="254"/>
      <c r="GZV17" s="254"/>
      <c r="GZW17" s="254"/>
      <c r="GZX17" s="254"/>
      <c r="GZY17" s="254"/>
      <c r="GZZ17" s="254"/>
      <c r="HAA17" s="254"/>
      <c r="HAB17" s="254"/>
      <c r="HAC17" s="254"/>
      <c r="HAD17" s="254"/>
      <c r="HAE17" s="254"/>
      <c r="HAF17" s="254"/>
      <c r="HAG17" s="254"/>
      <c r="HAH17" s="254"/>
      <c r="HAI17" s="254"/>
      <c r="HAJ17" s="254"/>
      <c r="HAK17" s="254"/>
      <c r="HAL17" s="254"/>
      <c r="HAM17" s="254"/>
      <c r="HAN17" s="254"/>
      <c r="HAO17" s="254"/>
      <c r="HAP17" s="254"/>
      <c r="HAQ17" s="254"/>
      <c r="HAR17" s="254"/>
      <c r="HAS17" s="254"/>
      <c r="HAT17" s="254"/>
      <c r="HAU17" s="254"/>
      <c r="HAV17" s="254"/>
      <c r="HAW17" s="254"/>
      <c r="HAX17" s="254"/>
      <c r="HAY17" s="254"/>
      <c r="HAZ17" s="254"/>
      <c r="HBA17" s="254"/>
      <c r="HBB17" s="254"/>
      <c r="HBC17" s="254"/>
      <c r="HBD17" s="254"/>
      <c r="HBE17" s="254"/>
      <c r="HBF17" s="254"/>
      <c r="HBG17" s="254"/>
      <c r="HBH17" s="254"/>
      <c r="HBI17" s="254"/>
      <c r="HBJ17" s="254"/>
      <c r="HBK17" s="254"/>
      <c r="HBL17" s="254"/>
      <c r="HBM17" s="254"/>
      <c r="HBN17" s="254"/>
      <c r="HBO17" s="254"/>
      <c r="HBP17" s="254"/>
      <c r="HBQ17" s="254"/>
      <c r="HBR17" s="254"/>
      <c r="HBS17" s="254"/>
      <c r="HBT17" s="254"/>
      <c r="HBU17" s="254"/>
      <c r="HBV17" s="254"/>
      <c r="HBW17" s="254"/>
      <c r="HBX17" s="254"/>
      <c r="HBY17" s="254"/>
      <c r="HBZ17" s="254"/>
      <c r="HCA17" s="254"/>
      <c r="HCB17" s="254"/>
      <c r="HCC17" s="254"/>
      <c r="HCD17" s="254"/>
      <c r="HCE17" s="254"/>
      <c r="HCF17" s="254"/>
      <c r="HCG17" s="254"/>
      <c r="HCH17" s="254"/>
      <c r="HCI17" s="254"/>
      <c r="HCJ17" s="254"/>
      <c r="HCK17" s="254"/>
      <c r="HCL17" s="254"/>
      <c r="HCM17" s="254"/>
      <c r="HCN17" s="254"/>
      <c r="HCO17" s="254"/>
      <c r="HCP17" s="254"/>
      <c r="HCQ17" s="254"/>
      <c r="HCR17" s="254"/>
      <c r="HCS17" s="254"/>
      <c r="HCT17" s="254"/>
      <c r="HCU17" s="254"/>
      <c r="HCV17" s="254"/>
      <c r="HCW17" s="254"/>
      <c r="HCX17" s="254"/>
      <c r="HCY17" s="254"/>
      <c r="HCZ17" s="254"/>
      <c r="HDA17" s="254"/>
      <c r="HDB17" s="254"/>
      <c r="HDC17" s="254"/>
      <c r="HDD17" s="254"/>
      <c r="HDE17" s="254"/>
      <c r="HDF17" s="254"/>
      <c r="HDG17" s="254"/>
      <c r="HDH17" s="254"/>
      <c r="HDI17" s="254"/>
      <c r="HDJ17" s="254"/>
      <c r="HDK17" s="254"/>
      <c r="HDL17" s="254"/>
      <c r="HDM17" s="254"/>
      <c r="HDN17" s="254"/>
      <c r="HDO17" s="254"/>
      <c r="HDP17" s="254"/>
      <c r="HDQ17" s="254"/>
      <c r="HDR17" s="254"/>
      <c r="HDS17" s="254"/>
      <c r="HDT17" s="254"/>
      <c r="HDU17" s="254"/>
      <c r="HDV17" s="254"/>
      <c r="HDW17" s="254"/>
      <c r="HDX17" s="254"/>
      <c r="HDY17" s="254"/>
      <c r="HDZ17" s="254"/>
      <c r="HEA17" s="254"/>
      <c r="HEB17" s="254"/>
      <c r="HEC17" s="254"/>
      <c r="HED17" s="254"/>
      <c r="HEE17" s="254"/>
      <c r="HEF17" s="254"/>
      <c r="HEG17" s="254"/>
      <c r="HEH17" s="254"/>
      <c r="HEI17" s="254"/>
      <c r="HEJ17" s="254"/>
      <c r="HEK17" s="254"/>
      <c r="HEL17" s="254"/>
      <c r="HEM17" s="254"/>
      <c r="HEN17" s="254"/>
      <c r="HEO17" s="254"/>
      <c r="HEP17" s="254"/>
      <c r="HEQ17" s="254"/>
      <c r="HER17" s="254"/>
      <c r="HES17" s="254"/>
      <c r="HET17" s="254"/>
      <c r="HEU17" s="254"/>
      <c r="HEV17" s="254"/>
      <c r="HEW17" s="254"/>
      <c r="HEX17" s="254"/>
      <c r="HEY17" s="254"/>
      <c r="HEZ17" s="254"/>
      <c r="HFA17" s="254"/>
      <c r="HFB17" s="254"/>
      <c r="HFC17" s="254"/>
      <c r="HFD17" s="254"/>
      <c r="HFE17" s="254"/>
      <c r="HFF17" s="254"/>
      <c r="HFG17" s="254"/>
      <c r="HFH17" s="254"/>
      <c r="HFI17" s="254"/>
      <c r="HFJ17" s="254"/>
      <c r="HFK17" s="254"/>
      <c r="HFL17" s="254"/>
      <c r="HFM17" s="254"/>
      <c r="HFN17" s="254"/>
      <c r="HFO17" s="254"/>
      <c r="HFP17" s="254"/>
      <c r="HFQ17" s="254"/>
      <c r="HFR17" s="254"/>
      <c r="HFS17" s="254"/>
      <c r="HFT17" s="254"/>
      <c r="HFU17" s="254"/>
      <c r="HFV17" s="254"/>
      <c r="HFW17" s="254"/>
      <c r="HFX17" s="254"/>
      <c r="HFY17" s="254"/>
      <c r="HFZ17" s="254"/>
      <c r="HGA17" s="254"/>
      <c r="HGB17" s="254"/>
      <c r="HGC17" s="254"/>
      <c r="HGD17" s="254"/>
      <c r="HGE17" s="254"/>
      <c r="HGF17" s="254"/>
      <c r="HGG17" s="254"/>
      <c r="HGH17" s="254"/>
      <c r="HGI17" s="254"/>
      <c r="HGJ17" s="254"/>
      <c r="HGK17" s="254"/>
      <c r="HGL17" s="254"/>
      <c r="HGM17" s="254"/>
      <c r="HGN17" s="254"/>
      <c r="HGO17" s="254"/>
      <c r="HGP17" s="254"/>
      <c r="HGQ17" s="254"/>
      <c r="HGR17" s="254"/>
      <c r="HGS17" s="254"/>
      <c r="HGT17" s="254"/>
      <c r="HGU17" s="254"/>
      <c r="HGV17" s="254"/>
      <c r="HGW17" s="254"/>
      <c r="HGX17" s="254"/>
      <c r="HGY17" s="254"/>
      <c r="HGZ17" s="254"/>
      <c r="HHA17" s="254"/>
      <c r="HHB17" s="254"/>
      <c r="HHC17" s="254"/>
      <c r="HHD17" s="254"/>
      <c r="HHE17" s="254"/>
      <c r="HHF17" s="254"/>
      <c r="HHG17" s="254"/>
      <c r="HHH17" s="254"/>
      <c r="HHI17" s="254"/>
      <c r="HHJ17" s="254"/>
      <c r="HHK17" s="254"/>
      <c r="HHL17" s="254"/>
      <c r="HHM17" s="254"/>
      <c r="HHN17" s="254"/>
      <c r="HHO17" s="254"/>
      <c r="HHP17" s="254"/>
      <c r="HHQ17" s="254"/>
      <c r="HHR17" s="254"/>
      <c r="HHS17" s="254"/>
      <c r="HHT17" s="254"/>
      <c r="HHU17" s="254"/>
      <c r="HHV17" s="254"/>
      <c r="HHW17" s="254"/>
      <c r="HHX17" s="254"/>
      <c r="HHY17" s="254"/>
      <c r="HHZ17" s="254"/>
      <c r="HIA17" s="254"/>
      <c r="HIB17" s="254"/>
      <c r="HIC17" s="254"/>
      <c r="HID17" s="254"/>
      <c r="HIE17" s="254"/>
      <c r="HIF17" s="254"/>
      <c r="HIG17" s="254"/>
      <c r="HIH17" s="254"/>
      <c r="HII17" s="254"/>
      <c r="HIJ17" s="254"/>
      <c r="HIK17" s="254"/>
      <c r="HIL17" s="254"/>
      <c r="HIM17" s="254"/>
      <c r="HIN17" s="254"/>
      <c r="HIO17" s="254"/>
      <c r="HIP17" s="254"/>
      <c r="HIQ17" s="254"/>
      <c r="HIR17" s="254"/>
      <c r="HIS17" s="254"/>
      <c r="HIT17" s="254"/>
      <c r="HIU17" s="254"/>
      <c r="HIV17" s="254"/>
      <c r="HIW17" s="254"/>
      <c r="HIX17" s="254"/>
      <c r="HIY17" s="254"/>
      <c r="HIZ17" s="254"/>
      <c r="HJA17" s="254"/>
      <c r="HJB17" s="254"/>
      <c r="HJC17" s="254"/>
      <c r="HJD17" s="254"/>
      <c r="HJE17" s="254"/>
      <c r="HJF17" s="254"/>
      <c r="HJG17" s="254"/>
      <c r="HJH17" s="254"/>
      <c r="HJI17" s="254"/>
      <c r="HJJ17" s="254"/>
      <c r="HJK17" s="254"/>
      <c r="HJL17" s="254"/>
      <c r="HJM17" s="254"/>
      <c r="HJN17" s="254"/>
      <c r="HJO17" s="254"/>
      <c r="HJP17" s="254"/>
      <c r="HJQ17" s="254"/>
      <c r="HJR17" s="254"/>
      <c r="HJS17" s="254"/>
      <c r="HJT17" s="254"/>
      <c r="HJU17" s="254"/>
      <c r="HJV17" s="254"/>
      <c r="HJW17" s="254"/>
      <c r="HJX17" s="254"/>
      <c r="HJY17" s="254"/>
      <c r="HJZ17" s="254"/>
      <c r="HKA17" s="254"/>
      <c r="HKB17" s="254"/>
      <c r="HKC17" s="254"/>
      <c r="HKD17" s="254"/>
      <c r="HKE17" s="254"/>
      <c r="HKF17" s="254"/>
      <c r="HKG17" s="254"/>
      <c r="HKH17" s="254"/>
      <c r="HKI17" s="254"/>
      <c r="HKJ17" s="254"/>
      <c r="HKK17" s="254"/>
      <c r="HKL17" s="254"/>
      <c r="HKM17" s="254"/>
      <c r="HKN17" s="254"/>
      <c r="HKO17" s="254"/>
      <c r="HKP17" s="254"/>
      <c r="HKQ17" s="254"/>
      <c r="HKR17" s="254"/>
      <c r="HKS17" s="254"/>
      <c r="HKT17" s="254"/>
      <c r="HKU17" s="254"/>
      <c r="HKV17" s="254"/>
      <c r="HKW17" s="254"/>
      <c r="HKX17" s="254"/>
      <c r="HKY17" s="254"/>
      <c r="HKZ17" s="254"/>
      <c r="HLA17" s="254"/>
      <c r="HLB17" s="254"/>
      <c r="HLC17" s="254"/>
      <c r="HLD17" s="254"/>
      <c r="HLE17" s="254"/>
      <c r="HLF17" s="254"/>
      <c r="HLG17" s="254"/>
      <c r="HLH17" s="254"/>
      <c r="HLI17" s="254"/>
      <c r="HLJ17" s="254"/>
      <c r="HLK17" s="254"/>
      <c r="HLL17" s="254"/>
      <c r="HLM17" s="254"/>
      <c r="HLN17" s="254"/>
      <c r="HLO17" s="254"/>
      <c r="HLP17" s="254"/>
      <c r="HLQ17" s="254"/>
      <c r="HLR17" s="254"/>
      <c r="HLS17" s="254"/>
      <c r="HLT17" s="254"/>
      <c r="HLU17" s="254"/>
      <c r="HLV17" s="254"/>
      <c r="HLW17" s="254"/>
      <c r="HLX17" s="254"/>
      <c r="HLY17" s="254"/>
      <c r="HLZ17" s="254"/>
      <c r="HMA17" s="254"/>
      <c r="HMB17" s="254"/>
      <c r="HMC17" s="254"/>
      <c r="HMD17" s="254"/>
      <c r="HME17" s="254"/>
      <c r="HMF17" s="254"/>
      <c r="HMG17" s="254"/>
      <c r="HMH17" s="254"/>
      <c r="HMI17" s="254"/>
      <c r="HMJ17" s="254"/>
      <c r="HMK17" s="254"/>
      <c r="HML17" s="254"/>
      <c r="HMM17" s="254"/>
      <c r="HMN17" s="254"/>
      <c r="HMO17" s="254"/>
      <c r="HMP17" s="254"/>
      <c r="HMQ17" s="254"/>
      <c r="HMR17" s="254"/>
      <c r="HMS17" s="254"/>
      <c r="HMT17" s="254"/>
      <c r="HMU17" s="254"/>
      <c r="HMV17" s="254"/>
      <c r="HMW17" s="254"/>
      <c r="HMX17" s="254"/>
      <c r="HMY17" s="254"/>
      <c r="HMZ17" s="254"/>
      <c r="HNA17" s="254"/>
      <c r="HNB17" s="254"/>
      <c r="HNC17" s="254"/>
      <c r="HND17" s="254"/>
      <c r="HNE17" s="254"/>
      <c r="HNF17" s="254"/>
      <c r="HNG17" s="254"/>
      <c r="HNH17" s="254"/>
      <c r="HNI17" s="254"/>
      <c r="HNJ17" s="254"/>
      <c r="HNK17" s="254"/>
      <c r="HNL17" s="254"/>
      <c r="HNM17" s="254"/>
      <c r="HNN17" s="254"/>
      <c r="HNO17" s="254"/>
      <c r="HNP17" s="254"/>
      <c r="HNQ17" s="254"/>
      <c r="HNR17" s="254"/>
      <c r="HNS17" s="254"/>
      <c r="HNT17" s="254"/>
      <c r="HNU17" s="254"/>
      <c r="HNV17" s="254"/>
      <c r="HNW17" s="254"/>
      <c r="HNX17" s="254"/>
      <c r="HNY17" s="254"/>
      <c r="HNZ17" s="254"/>
      <c r="HOA17" s="254"/>
      <c r="HOB17" s="254"/>
      <c r="HOC17" s="254"/>
      <c r="HOD17" s="254"/>
      <c r="HOE17" s="254"/>
      <c r="HOF17" s="254"/>
      <c r="HOG17" s="254"/>
      <c r="HOH17" s="254"/>
      <c r="HOI17" s="254"/>
      <c r="HOJ17" s="254"/>
      <c r="HOK17" s="254"/>
      <c r="HOL17" s="254"/>
      <c r="HOM17" s="254"/>
      <c r="HON17" s="254"/>
      <c r="HOO17" s="254"/>
      <c r="HOP17" s="254"/>
      <c r="HOQ17" s="254"/>
      <c r="HOR17" s="254"/>
      <c r="HOS17" s="254"/>
      <c r="HOT17" s="254"/>
      <c r="HOU17" s="254"/>
      <c r="HOV17" s="254"/>
      <c r="HOW17" s="254"/>
      <c r="HOX17" s="254"/>
      <c r="HOY17" s="254"/>
      <c r="HOZ17" s="254"/>
      <c r="HPA17" s="254"/>
      <c r="HPB17" s="254"/>
      <c r="HPC17" s="254"/>
      <c r="HPD17" s="254"/>
      <c r="HPE17" s="254"/>
      <c r="HPF17" s="254"/>
      <c r="HPG17" s="254"/>
      <c r="HPH17" s="254"/>
      <c r="HPI17" s="254"/>
      <c r="HPJ17" s="254"/>
      <c r="HPK17" s="254"/>
      <c r="HPL17" s="254"/>
      <c r="HPM17" s="254"/>
      <c r="HPN17" s="254"/>
      <c r="HPO17" s="254"/>
      <c r="HPP17" s="254"/>
      <c r="HPQ17" s="254"/>
      <c r="HPR17" s="254"/>
      <c r="HPS17" s="254"/>
      <c r="HPT17" s="254"/>
      <c r="HPU17" s="254"/>
      <c r="HPV17" s="254"/>
      <c r="HPW17" s="254"/>
      <c r="HPX17" s="254"/>
      <c r="HPY17" s="254"/>
      <c r="HPZ17" s="254"/>
      <c r="HQA17" s="254"/>
      <c r="HQB17" s="254"/>
      <c r="HQC17" s="254"/>
      <c r="HQD17" s="254"/>
      <c r="HQE17" s="254"/>
      <c r="HQF17" s="254"/>
      <c r="HQG17" s="254"/>
      <c r="HQH17" s="254"/>
      <c r="HQI17" s="254"/>
      <c r="HQJ17" s="254"/>
      <c r="HQK17" s="254"/>
      <c r="HQL17" s="254"/>
      <c r="HQM17" s="254"/>
      <c r="HQN17" s="254"/>
      <c r="HQO17" s="254"/>
      <c r="HQP17" s="254"/>
      <c r="HQQ17" s="254"/>
      <c r="HQR17" s="254"/>
      <c r="HQS17" s="254"/>
      <c r="HQT17" s="254"/>
      <c r="HQU17" s="254"/>
      <c r="HQV17" s="254"/>
      <c r="HQW17" s="254"/>
      <c r="HQX17" s="254"/>
      <c r="HQY17" s="254"/>
      <c r="HQZ17" s="254"/>
      <c r="HRA17" s="254"/>
      <c r="HRB17" s="254"/>
      <c r="HRC17" s="254"/>
      <c r="HRD17" s="254"/>
      <c r="HRE17" s="254"/>
      <c r="HRF17" s="254"/>
      <c r="HRG17" s="254"/>
      <c r="HRH17" s="254"/>
      <c r="HRI17" s="254"/>
      <c r="HRJ17" s="254"/>
      <c r="HRK17" s="254"/>
      <c r="HRL17" s="254"/>
      <c r="HRM17" s="254"/>
      <c r="HRN17" s="254"/>
      <c r="HRO17" s="254"/>
      <c r="HRP17" s="254"/>
      <c r="HRQ17" s="254"/>
      <c r="HRR17" s="254"/>
      <c r="HRS17" s="254"/>
      <c r="HRT17" s="254"/>
      <c r="HRU17" s="254"/>
      <c r="HRV17" s="254"/>
      <c r="HRW17" s="254"/>
      <c r="HRX17" s="254"/>
      <c r="HRY17" s="254"/>
      <c r="HRZ17" s="254"/>
      <c r="HSA17" s="254"/>
      <c r="HSB17" s="254"/>
      <c r="HSC17" s="254"/>
      <c r="HSD17" s="254"/>
      <c r="HSE17" s="254"/>
      <c r="HSF17" s="254"/>
      <c r="HSG17" s="254"/>
      <c r="HSH17" s="254"/>
      <c r="HSI17" s="254"/>
      <c r="HSJ17" s="254"/>
      <c r="HSK17" s="254"/>
      <c r="HSL17" s="254"/>
      <c r="HSM17" s="254"/>
      <c r="HSN17" s="254"/>
      <c r="HSO17" s="254"/>
      <c r="HSP17" s="254"/>
      <c r="HSQ17" s="254"/>
      <c r="HSR17" s="254"/>
      <c r="HSS17" s="254"/>
      <c r="HST17" s="254"/>
      <c r="HSU17" s="254"/>
      <c r="HSV17" s="254"/>
      <c r="HSW17" s="254"/>
      <c r="HSX17" s="254"/>
      <c r="HSY17" s="254"/>
      <c r="HSZ17" s="254"/>
      <c r="HTA17" s="254"/>
      <c r="HTB17" s="254"/>
      <c r="HTC17" s="254"/>
      <c r="HTD17" s="254"/>
      <c r="HTE17" s="254"/>
      <c r="HTF17" s="254"/>
      <c r="HTG17" s="254"/>
      <c r="HTH17" s="254"/>
      <c r="HTI17" s="254"/>
      <c r="HTJ17" s="254"/>
      <c r="HTK17" s="254"/>
      <c r="HTL17" s="254"/>
      <c r="HTM17" s="254"/>
      <c r="HTN17" s="254"/>
      <c r="HTO17" s="254"/>
      <c r="HTP17" s="254"/>
      <c r="HTQ17" s="254"/>
      <c r="HTR17" s="254"/>
      <c r="HTS17" s="254"/>
      <c r="HTT17" s="254"/>
      <c r="HTU17" s="254"/>
      <c r="HTV17" s="254"/>
      <c r="HTW17" s="254"/>
      <c r="HTX17" s="254"/>
      <c r="HTY17" s="254"/>
      <c r="HTZ17" s="254"/>
      <c r="HUA17" s="254"/>
      <c r="HUB17" s="254"/>
      <c r="HUC17" s="254"/>
      <c r="HUD17" s="254"/>
      <c r="HUE17" s="254"/>
      <c r="HUF17" s="254"/>
      <c r="HUG17" s="254"/>
      <c r="HUH17" s="254"/>
      <c r="HUI17" s="254"/>
      <c r="HUJ17" s="254"/>
      <c r="HUK17" s="254"/>
      <c r="HUL17" s="254"/>
      <c r="HUM17" s="254"/>
      <c r="HUN17" s="254"/>
      <c r="HUO17" s="254"/>
      <c r="HUP17" s="254"/>
      <c r="HUQ17" s="254"/>
      <c r="HUR17" s="254"/>
      <c r="HUS17" s="254"/>
      <c r="HUT17" s="254"/>
      <c r="HUU17" s="254"/>
      <c r="HUV17" s="254"/>
      <c r="HUW17" s="254"/>
      <c r="HUX17" s="254"/>
      <c r="HUY17" s="254"/>
      <c r="HUZ17" s="254"/>
      <c r="HVA17" s="254"/>
      <c r="HVB17" s="254"/>
      <c r="HVC17" s="254"/>
      <c r="HVD17" s="254"/>
      <c r="HVE17" s="254"/>
      <c r="HVF17" s="254"/>
      <c r="HVG17" s="254"/>
      <c r="HVH17" s="254"/>
      <c r="HVI17" s="254"/>
      <c r="HVJ17" s="254"/>
      <c r="HVK17" s="254"/>
      <c r="HVL17" s="254"/>
      <c r="HVM17" s="254"/>
      <c r="HVN17" s="254"/>
      <c r="HVO17" s="254"/>
      <c r="HVP17" s="254"/>
      <c r="HVQ17" s="254"/>
      <c r="HVR17" s="254"/>
      <c r="HVS17" s="254"/>
      <c r="HVT17" s="254"/>
      <c r="HVU17" s="254"/>
      <c r="HVV17" s="254"/>
      <c r="HVW17" s="254"/>
      <c r="HVX17" s="254"/>
      <c r="HVY17" s="254"/>
      <c r="HVZ17" s="254"/>
      <c r="HWA17" s="254"/>
      <c r="HWB17" s="254"/>
      <c r="HWC17" s="254"/>
      <c r="HWD17" s="254"/>
      <c r="HWE17" s="254"/>
      <c r="HWF17" s="254"/>
      <c r="HWG17" s="254"/>
      <c r="HWH17" s="254"/>
      <c r="HWI17" s="254"/>
      <c r="HWJ17" s="254"/>
      <c r="HWK17" s="254"/>
      <c r="HWL17" s="254"/>
      <c r="HWM17" s="254"/>
      <c r="HWN17" s="254"/>
      <c r="HWO17" s="254"/>
      <c r="HWP17" s="254"/>
      <c r="HWQ17" s="254"/>
      <c r="HWR17" s="254"/>
      <c r="HWS17" s="254"/>
      <c r="HWT17" s="254"/>
      <c r="HWU17" s="254"/>
      <c r="HWV17" s="254"/>
      <c r="HWW17" s="254"/>
      <c r="HWX17" s="254"/>
      <c r="HWY17" s="254"/>
      <c r="HWZ17" s="254"/>
      <c r="HXA17" s="254"/>
      <c r="HXB17" s="254"/>
      <c r="HXC17" s="254"/>
      <c r="HXD17" s="254"/>
      <c r="HXE17" s="254"/>
      <c r="HXF17" s="254"/>
      <c r="HXG17" s="254"/>
      <c r="HXH17" s="254"/>
      <c r="HXI17" s="254"/>
      <c r="HXJ17" s="254"/>
      <c r="HXK17" s="254"/>
      <c r="HXL17" s="254"/>
      <c r="HXM17" s="254"/>
      <c r="HXN17" s="254"/>
      <c r="HXO17" s="254"/>
      <c r="HXP17" s="254"/>
      <c r="HXQ17" s="254"/>
      <c r="HXR17" s="254"/>
      <c r="HXS17" s="254"/>
      <c r="HXT17" s="254"/>
      <c r="HXU17" s="254"/>
      <c r="HXV17" s="254"/>
      <c r="HXW17" s="254"/>
      <c r="HXX17" s="254"/>
      <c r="HXY17" s="254"/>
      <c r="HXZ17" s="254"/>
      <c r="HYA17" s="254"/>
      <c r="HYB17" s="254"/>
      <c r="HYC17" s="254"/>
      <c r="HYD17" s="254"/>
      <c r="HYE17" s="254"/>
      <c r="HYF17" s="254"/>
      <c r="HYG17" s="254"/>
      <c r="HYH17" s="254"/>
      <c r="HYI17" s="254"/>
      <c r="HYJ17" s="254"/>
      <c r="HYK17" s="254"/>
      <c r="HYL17" s="254"/>
      <c r="HYM17" s="254"/>
      <c r="HYN17" s="254"/>
      <c r="HYO17" s="254"/>
      <c r="HYP17" s="254"/>
      <c r="HYQ17" s="254"/>
      <c r="HYR17" s="254"/>
      <c r="HYS17" s="254"/>
      <c r="HYT17" s="254"/>
      <c r="HYU17" s="254"/>
      <c r="HYV17" s="254"/>
      <c r="HYW17" s="254"/>
      <c r="HYX17" s="254"/>
      <c r="HYY17" s="254"/>
      <c r="HYZ17" s="254"/>
      <c r="HZA17" s="254"/>
      <c r="HZB17" s="254"/>
      <c r="HZC17" s="254"/>
      <c r="HZD17" s="254"/>
      <c r="HZE17" s="254"/>
      <c r="HZF17" s="254"/>
      <c r="HZG17" s="254"/>
      <c r="HZH17" s="254"/>
      <c r="HZI17" s="254"/>
      <c r="HZJ17" s="254"/>
      <c r="HZK17" s="254"/>
      <c r="HZL17" s="254"/>
      <c r="HZM17" s="254"/>
      <c r="HZN17" s="254"/>
      <c r="HZO17" s="254"/>
      <c r="HZP17" s="254"/>
      <c r="HZQ17" s="254"/>
      <c r="HZR17" s="254"/>
      <c r="HZS17" s="254"/>
      <c r="HZT17" s="254"/>
      <c r="HZU17" s="254"/>
      <c r="HZV17" s="254"/>
      <c r="HZW17" s="254"/>
      <c r="HZX17" s="254"/>
      <c r="HZY17" s="254"/>
      <c r="HZZ17" s="254"/>
      <c r="IAA17" s="254"/>
      <c r="IAB17" s="254"/>
      <c r="IAC17" s="254"/>
      <c r="IAD17" s="254"/>
      <c r="IAE17" s="254"/>
      <c r="IAF17" s="254"/>
      <c r="IAG17" s="254"/>
      <c r="IAH17" s="254"/>
      <c r="IAI17" s="254"/>
      <c r="IAJ17" s="254"/>
      <c r="IAK17" s="254"/>
      <c r="IAL17" s="254"/>
      <c r="IAM17" s="254"/>
      <c r="IAN17" s="254"/>
      <c r="IAO17" s="254"/>
      <c r="IAP17" s="254"/>
      <c r="IAQ17" s="254"/>
      <c r="IAR17" s="254"/>
      <c r="IAS17" s="254"/>
      <c r="IAT17" s="254"/>
      <c r="IAU17" s="254"/>
      <c r="IAV17" s="254"/>
      <c r="IAW17" s="254"/>
      <c r="IAX17" s="254"/>
      <c r="IAY17" s="254"/>
      <c r="IAZ17" s="254"/>
      <c r="IBA17" s="254"/>
      <c r="IBB17" s="254"/>
      <c r="IBC17" s="254"/>
      <c r="IBD17" s="254"/>
      <c r="IBE17" s="254"/>
      <c r="IBF17" s="254"/>
      <c r="IBG17" s="254"/>
      <c r="IBH17" s="254"/>
      <c r="IBI17" s="254"/>
      <c r="IBJ17" s="254"/>
      <c r="IBK17" s="254"/>
      <c r="IBL17" s="254"/>
      <c r="IBM17" s="254"/>
      <c r="IBN17" s="254"/>
      <c r="IBO17" s="254"/>
      <c r="IBP17" s="254"/>
      <c r="IBQ17" s="254"/>
      <c r="IBR17" s="254"/>
      <c r="IBS17" s="254"/>
      <c r="IBT17" s="254"/>
      <c r="IBU17" s="254"/>
      <c r="IBV17" s="254"/>
      <c r="IBW17" s="254"/>
      <c r="IBX17" s="254"/>
      <c r="IBY17" s="254"/>
      <c r="IBZ17" s="254"/>
      <c r="ICA17" s="254"/>
      <c r="ICB17" s="254"/>
      <c r="ICC17" s="254"/>
      <c r="ICD17" s="254"/>
      <c r="ICE17" s="254"/>
      <c r="ICF17" s="254"/>
      <c r="ICG17" s="254"/>
      <c r="ICH17" s="254"/>
      <c r="ICI17" s="254"/>
      <c r="ICJ17" s="254"/>
      <c r="ICK17" s="254"/>
      <c r="ICL17" s="254"/>
      <c r="ICM17" s="254"/>
      <c r="ICN17" s="254"/>
      <c r="ICO17" s="254"/>
      <c r="ICP17" s="254"/>
      <c r="ICQ17" s="254"/>
      <c r="ICR17" s="254"/>
      <c r="ICS17" s="254"/>
      <c r="ICT17" s="254"/>
      <c r="ICU17" s="254"/>
      <c r="ICV17" s="254"/>
      <c r="ICW17" s="254"/>
      <c r="ICX17" s="254"/>
      <c r="ICY17" s="254"/>
      <c r="ICZ17" s="254"/>
      <c r="IDA17" s="254"/>
      <c r="IDB17" s="254"/>
      <c r="IDC17" s="254"/>
      <c r="IDD17" s="254"/>
      <c r="IDE17" s="254"/>
      <c r="IDF17" s="254"/>
      <c r="IDG17" s="254"/>
      <c r="IDH17" s="254"/>
      <c r="IDI17" s="254"/>
      <c r="IDJ17" s="254"/>
      <c r="IDK17" s="254"/>
      <c r="IDL17" s="254"/>
      <c r="IDM17" s="254"/>
      <c r="IDN17" s="254"/>
      <c r="IDO17" s="254"/>
      <c r="IDP17" s="254"/>
      <c r="IDQ17" s="254"/>
      <c r="IDR17" s="254"/>
      <c r="IDS17" s="254"/>
      <c r="IDT17" s="254"/>
      <c r="IDU17" s="254"/>
      <c r="IDV17" s="254"/>
      <c r="IDW17" s="254"/>
      <c r="IDX17" s="254"/>
      <c r="IDY17" s="254"/>
      <c r="IDZ17" s="254"/>
      <c r="IEA17" s="254"/>
      <c r="IEB17" s="254"/>
      <c r="IEC17" s="254"/>
      <c r="IED17" s="254"/>
      <c r="IEE17" s="254"/>
      <c r="IEF17" s="254"/>
      <c r="IEG17" s="254"/>
      <c r="IEH17" s="254"/>
      <c r="IEI17" s="254"/>
      <c r="IEJ17" s="254"/>
      <c r="IEK17" s="254"/>
      <c r="IEL17" s="254"/>
      <c r="IEM17" s="254"/>
      <c r="IEN17" s="254"/>
      <c r="IEO17" s="254"/>
      <c r="IEP17" s="254"/>
      <c r="IEQ17" s="254"/>
      <c r="IER17" s="254"/>
      <c r="IES17" s="254"/>
      <c r="IET17" s="254"/>
      <c r="IEU17" s="254"/>
      <c r="IEV17" s="254"/>
      <c r="IEW17" s="254"/>
      <c r="IEX17" s="254"/>
      <c r="IEY17" s="254"/>
      <c r="IEZ17" s="254"/>
      <c r="IFA17" s="254"/>
      <c r="IFB17" s="254"/>
      <c r="IFC17" s="254"/>
      <c r="IFD17" s="254"/>
      <c r="IFE17" s="254"/>
      <c r="IFF17" s="254"/>
      <c r="IFG17" s="254"/>
      <c r="IFH17" s="254"/>
      <c r="IFI17" s="254"/>
      <c r="IFJ17" s="254"/>
      <c r="IFK17" s="254"/>
      <c r="IFL17" s="254"/>
      <c r="IFM17" s="254"/>
      <c r="IFN17" s="254"/>
      <c r="IFO17" s="254"/>
      <c r="IFP17" s="254"/>
      <c r="IFQ17" s="254"/>
      <c r="IFR17" s="254"/>
      <c r="IFS17" s="254"/>
      <c r="IFT17" s="254"/>
      <c r="IFU17" s="254"/>
      <c r="IFV17" s="254"/>
      <c r="IFW17" s="254"/>
      <c r="IFX17" s="254"/>
      <c r="IFY17" s="254"/>
      <c r="IFZ17" s="254"/>
      <c r="IGA17" s="254"/>
      <c r="IGB17" s="254"/>
      <c r="IGC17" s="254"/>
      <c r="IGD17" s="254"/>
      <c r="IGE17" s="254"/>
      <c r="IGF17" s="254"/>
      <c r="IGG17" s="254"/>
      <c r="IGH17" s="254"/>
      <c r="IGI17" s="254"/>
      <c r="IGJ17" s="254"/>
      <c r="IGK17" s="254"/>
      <c r="IGL17" s="254"/>
      <c r="IGM17" s="254"/>
      <c r="IGN17" s="254"/>
      <c r="IGO17" s="254"/>
      <c r="IGP17" s="254"/>
      <c r="IGQ17" s="254"/>
      <c r="IGR17" s="254"/>
      <c r="IGS17" s="254"/>
      <c r="IGT17" s="254"/>
      <c r="IGU17" s="254"/>
      <c r="IGV17" s="254"/>
      <c r="IGW17" s="254"/>
      <c r="IGX17" s="254"/>
      <c r="IGY17" s="254"/>
      <c r="IGZ17" s="254"/>
      <c r="IHA17" s="254"/>
      <c r="IHB17" s="254"/>
      <c r="IHC17" s="254"/>
      <c r="IHD17" s="254"/>
      <c r="IHE17" s="254"/>
      <c r="IHF17" s="254"/>
      <c r="IHG17" s="254"/>
      <c r="IHH17" s="254"/>
      <c r="IHI17" s="254"/>
      <c r="IHJ17" s="254"/>
      <c r="IHK17" s="254"/>
      <c r="IHL17" s="254"/>
      <c r="IHM17" s="254"/>
      <c r="IHN17" s="254"/>
      <c r="IHO17" s="254"/>
      <c r="IHP17" s="254"/>
      <c r="IHQ17" s="254"/>
      <c r="IHR17" s="254"/>
      <c r="IHS17" s="254"/>
      <c r="IHT17" s="254"/>
      <c r="IHU17" s="254"/>
      <c r="IHV17" s="254"/>
      <c r="IHW17" s="254"/>
      <c r="IHX17" s="254"/>
      <c r="IHY17" s="254"/>
      <c r="IHZ17" s="254"/>
      <c r="IIA17" s="254"/>
      <c r="IIB17" s="254"/>
      <c r="IIC17" s="254"/>
      <c r="IID17" s="254"/>
      <c r="IIE17" s="254"/>
      <c r="IIF17" s="254"/>
      <c r="IIG17" s="254"/>
      <c r="IIH17" s="254"/>
      <c r="III17" s="254"/>
      <c r="IIJ17" s="254"/>
      <c r="IIK17" s="254"/>
      <c r="IIL17" s="254"/>
      <c r="IIM17" s="254"/>
      <c r="IIN17" s="254"/>
      <c r="IIO17" s="254"/>
      <c r="IIP17" s="254"/>
      <c r="IIQ17" s="254"/>
      <c r="IIR17" s="254"/>
      <c r="IIS17" s="254"/>
      <c r="IIT17" s="254"/>
      <c r="IIU17" s="254"/>
      <c r="IIV17" s="254"/>
      <c r="IIW17" s="254"/>
      <c r="IIX17" s="254"/>
      <c r="IIY17" s="254"/>
      <c r="IIZ17" s="254"/>
      <c r="IJA17" s="254"/>
      <c r="IJB17" s="254"/>
      <c r="IJC17" s="254"/>
      <c r="IJD17" s="254"/>
      <c r="IJE17" s="254"/>
      <c r="IJF17" s="254"/>
      <c r="IJG17" s="254"/>
      <c r="IJH17" s="254"/>
      <c r="IJI17" s="254"/>
      <c r="IJJ17" s="254"/>
      <c r="IJK17" s="254"/>
      <c r="IJL17" s="254"/>
      <c r="IJM17" s="254"/>
      <c r="IJN17" s="254"/>
      <c r="IJO17" s="254"/>
      <c r="IJP17" s="254"/>
      <c r="IJQ17" s="254"/>
      <c r="IJR17" s="254"/>
      <c r="IJS17" s="254"/>
      <c r="IJT17" s="254"/>
      <c r="IJU17" s="254"/>
      <c r="IJV17" s="254"/>
      <c r="IJW17" s="254"/>
      <c r="IJX17" s="254"/>
      <c r="IJY17" s="254"/>
      <c r="IJZ17" s="254"/>
      <c r="IKA17" s="254"/>
      <c r="IKB17" s="254"/>
      <c r="IKC17" s="254"/>
      <c r="IKD17" s="254"/>
      <c r="IKE17" s="254"/>
      <c r="IKF17" s="254"/>
      <c r="IKG17" s="254"/>
      <c r="IKH17" s="254"/>
      <c r="IKI17" s="254"/>
      <c r="IKJ17" s="254"/>
      <c r="IKK17" s="254"/>
      <c r="IKL17" s="254"/>
      <c r="IKM17" s="254"/>
      <c r="IKN17" s="254"/>
      <c r="IKO17" s="254"/>
      <c r="IKP17" s="254"/>
      <c r="IKQ17" s="254"/>
      <c r="IKR17" s="254"/>
      <c r="IKS17" s="254"/>
      <c r="IKT17" s="254"/>
      <c r="IKU17" s="254"/>
      <c r="IKV17" s="254"/>
      <c r="IKW17" s="254"/>
      <c r="IKX17" s="254"/>
      <c r="IKY17" s="254"/>
      <c r="IKZ17" s="254"/>
      <c r="ILA17" s="254"/>
      <c r="ILB17" s="254"/>
      <c r="ILC17" s="254"/>
      <c r="ILD17" s="254"/>
      <c r="ILE17" s="254"/>
      <c r="ILF17" s="254"/>
      <c r="ILG17" s="254"/>
      <c r="ILH17" s="254"/>
      <c r="ILI17" s="254"/>
      <c r="ILJ17" s="254"/>
      <c r="ILK17" s="254"/>
      <c r="ILL17" s="254"/>
      <c r="ILM17" s="254"/>
      <c r="ILN17" s="254"/>
      <c r="ILO17" s="254"/>
      <c r="ILP17" s="254"/>
      <c r="ILQ17" s="254"/>
      <c r="ILR17" s="254"/>
      <c r="ILS17" s="254"/>
      <c r="ILT17" s="254"/>
      <c r="ILU17" s="254"/>
      <c r="ILV17" s="254"/>
      <c r="ILW17" s="254"/>
      <c r="ILX17" s="254"/>
      <c r="ILY17" s="254"/>
      <c r="ILZ17" s="254"/>
      <c r="IMA17" s="254"/>
      <c r="IMB17" s="254"/>
      <c r="IMC17" s="254"/>
      <c r="IMD17" s="254"/>
      <c r="IME17" s="254"/>
      <c r="IMF17" s="254"/>
      <c r="IMG17" s="254"/>
      <c r="IMH17" s="254"/>
      <c r="IMI17" s="254"/>
      <c r="IMJ17" s="254"/>
      <c r="IMK17" s="254"/>
      <c r="IML17" s="254"/>
      <c r="IMM17" s="254"/>
      <c r="IMN17" s="254"/>
      <c r="IMO17" s="254"/>
      <c r="IMP17" s="254"/>
      <c r="IMQ17" s="254"/>
      <c r="IMR17" s="254"/>
      <c r="IMS17" s="254"/>
      <c r="IMT17" s="254"/>
      <c r="IMU17" s="254"/>
      <c r="IMV17" s="254"/>
      <c r="IMW17" s="254"/>
      <c r="IMX17" s="254"/>
      <c r="IMY17" s="254"/>
      <c r="IMZ17" s="254"/>
      <c r="INA17" s="254"/>
      <c r="INB17" s="254"/>
      <c r="INC17" s="254"/>
      <c r="IND17" s="254"/>
      <c r="INE17" s="254"/>
      <c r="INF17" s="254"/>
      <c r="ING17" s="254"/>
      <c r="INH17" s="254"/>
      <c r="INI17" s="254"/>
      <c r="INJ17" s="254"/>
      <c r="INK17" s="254"/>
      <c r="INL17" s="254"/>
      <c r="INM17" s="254"/>
      <c r="INN17" s="254"/>
      <c r="INO17" s="254"/>
      <c r="INP17" s="254"/>
      <c r="INQ17" s="254"/>
      <c r="INR17" s="254"/>
      <c r="INS17" s="254"/>
      <c r="INT17" s="254"/>
      <c r="INU17" s="254"/>
      <c r="INV17" s="254"/>
      <c r="INW17" s="254"/>
      <c r="INX17" s="254"/>
      <c r="INY17" s="254"/>
      <c r="INZ17" s="254"/>
      <c r="IOA17" s="254"/>
      <c r="IOB17" s="254"/>
      <c r="IOC17" s="254"/>
      <c r="IOD17" s="254"/>
      <c r="IOE17" s="254"/>
      <c r="IOF17" s="254"/>
      <c r="IOG17" s="254"/>
      <c r="IOH17" s="254"/>
      <c r="IOI17" s="254"/>
      <c r="IOJ17" s="254"/>
      <c r="IOK17" s="254"/>
      <c r="IOL17" s="254"/>
      <c r="IOM17" s="254"/>
      <c r="ION17" s="254"/>
      <c r="IOO17" s="254"/>
      <c r="IOP17" s="254"/>
      <c r="IOQ17" s="254"/>
      <c r="IOR17" s="254"/>
      <c r="IOS17" s="254"/>
      <c r="IOT17" s="254"/>
      <c r="IOU17" s="254"/>
      <c r="IOV17" s="254"/>
      <c r="IOW17" s="254"/>
      <c r="IOX17" s="254"/>
      <c r="IOY17" s="254"/>
      <c r="IOZ17" s="254"/>
      <c r="IPA17" s="254"/>
      <c r="IPB17" s="254"/>
      <c r="IPC17" s="254"/>
      <c r="IPD17" s="254"/>
      <c r="IPE17" s="254"/>
      <c r="IPF17" s="254"/>
      <c r="IPG17" s="254"/>
      <c r="IPH17" s="254"/>
      <c r="IPI17" s="254"/>
      <c r="IPJ17" s="254"/>
      <c r="IPK17" s="254"/>
      <c r="IPL17" s="254"/>
      <c r="IPM17" s="254"/>
      <c r="IPN17" s="254"/>
      <c r="IPO17" s="254"/>
      <c r="IPP17" s="254"/>
      <c r="IPQ17" s="254"/>
      <c r="IPR17" s="254"/>
      <c r="IPS17" s="254"/>
      <c r="IPT17" s="254"/>
      <c r="IPU17" s="254"/>
      <c r="IPV17" s="254"/>
      <c r="IPW17" s="254"/>
      <c r="IPX17" s="254"/>
      <c r="IPY17" s="254"/>
      <c r="IPZ17" s="254"/>
      <c r="IQA17" s="254"/>
      <c r="IQB17" s="254"/>
      <c r="IQC17" s="254"/>
      <c r="IQD17" s="254"/>
      <c r="IQE17" s="254"/>
      <c r="IQF17" s="254"/>
      <c r="IQG17" s="254"/>
      <c r="IQH17" s="254"/>
      <c r="IQI17" s="254"/>
      <c r="IQJ17" s="254"/>
      <c r="IQK17" s="254"/>
      <c r="IQL17" s="254"/>
      <c r="IQM17" s="254"/>
      <c r="IQN17" s="254"/>
      <c r="IQO17" s="254"/>
      <c r="IQP17" s="254"/>
      <c r="IQQ17" s="254"/>
      <c r="IQR17" s="254"/>
      <c r="IQS17" s="254"/>
      <c r="IQT17" s="254"/>
      <c r="IQU17" s="254"/>
      <c r="IQV17" s="254"/>
      <c r="IQW17" s="254"/>
      <c r="IQX17" s="254"/>
      <c r="IQY17" s="254"/>
      <c r="IQZ17" s="254"/>
      <c r="IRA17" s="254"/>
      <c r="IRB17" s="254"/>
      <c r="IRC17" s="254"/>
      <c r="IRD17" s="254"/>
      <c r="IRE17" s="254"/>
      <c r="IRF17" s="254"/>
      <c r="IRG17" s="254"/>
      <c r="IRH17" s="254"/>
      <c r="IRI17" s="254"/>
      <c r="IRJ17" s="254"/>
      <c r="IRK17" s="254"/>
      <c r="IRL17" s="254"/>
      <c r="IRM17" s="254"/>
      <c r="IRN17" s="254"/>
      <c r="IRO17" s="254"/>
      <c r="IRP17" s="254"/>
      <c r="IRQ17" s="254"/>
      <c r="IRR17" s="254"/>
      <c r="IRS17" s="254"/>
      <c r="IRT17" s="254"/>
      <c r="IRU17" s="254"/>
      <c r="IRV17" s="254"/>
      <c r="IRW17" s="254"/>
      <c r="IRX17" s="254"/>
      <c r="IRY17" s="254"/>
      <c r="IRZ17" s="254"/>
      <c r="ISA17" s="254"/>
      <c r="ISB17" s="254"/>
      <c r="ISC17" s="254"/>
      <c r="ISD17" s="254"/>
      <c r="ISE17" s="254"/>
      <c r="ISF17" s="254"/>
      <c r="ISG17" s="254"/>
      <c r="ISH17" s="254"/>
      <c r="ISI17" s="254"/>
      <c r="ISJ17" s="254"/>
      <c r="ISK17" s="254"/>
      <c r="ISL17" s="254"/>
      <c r="ISM17" s="254"/>
      <c r="ISN17" s="254"/>
      <c r="ISO17" s="254"/>
      <c r="ISP17" s="254"/>
      <c r="ISQ17" s="254"/>
      <c r="ISR17" s="254"/>
      <c r="ISS17" s="254"/>
      <c r="IST17" s="254"/>
      <c r="ISU17" s="254"/>
      <c r="ISV17" s="254"/>
      <c r="ISW17" s="254"/>
      <c r="ISX17" s="254"/>
      <c r="ISY17" s="254"/>
      <c r="ISZ17" s="254"/>
      <c r="ITA17" s="254"/>
      <c r="ITB17" s="254"/>
      <c r="ITC17" s="254"/>
      <c r="ITD17" s="254"/>
      <c r="ITE17" s="254"/>
      <c r="ITF17" s="254"/>
      <c r="ITG17" s="254"/>
      <c r="ITH17" s="254"/>
      <c r="ITI17" s="254"/>
      <c r="ITJ17" s="254"/>
      <c r="ITK17" s="254"/>
      <c r="ITL17" s="254"/>
      <c r="ITM17" s="254"/>
      <c r="ITN17" s="254"/>
      <c r="ITO17" s="254"/>
      <c r="ITP17" s="254"/>
      <c r="ITQ17" s="254"/>
      <c r="ITR17" s="254"/>
      <c r="ITS17" s="254"/>
      <c r="ITT17" s="254"/>
      <c r="ITU17" s="254"/>
      <c r="ITV17" s="254"/>
      <c r="ITW17" s="254"/>
      <c r="ITX17" s="254"/>
      <c r="ITY17" s="254"/>
      <c r="ITZ17" s="254"/>
      <c r="IUA17" s="254"/>
      <c r="IUB17" s="254"/>
      <c r="IUC17" s="254"/>
      <c r="IUD17" s="254"/>
      <c r="IUE17" s="254"/>
      <c r="IUF17" s="254"/>
      <c r="IUG17" s="254"/>
      <c r="IUH17" s="254"/>
      <c r="IUI17" s="254"/>
      <c r="IUJ17" s="254"/>
      <c r="IUK17" s="254"/>
      <c r="IUL17" s="254"/>
      <c r="IUM17" s="254"/>
      <c r="IUN17" s="254"/>
      <c r="IUO17" s="254"/>
      <c r="IUP17" s="254"/>
      <c r="IUQ17" s="254"/>
      <c r="IUR17" s="254"/>
      <c r="IUS17" s="254"/>
      <c r="IUT17" s="254"/>
      <c r="IUU17" s="254"/>
      <c r="IUV17" s="254"/>
      <c r="IUW17" s="254"/>
      <c r="IUX17" s="254"/>
      <c r="IUY17" s="254"/>
      <c r="IUZ17" s="254"/>
      <c r="IVA17" s="254"/>
      <c r="IVB17" s="254"/>
      <c r="IVC17" s="254"/>
      <c r="IVD17" s="254"/>
      <c r="IVE17" s="254"/>
      <c r="IVF17" s="254"/>
      <c r="IVG17" s="254"/>
      <c r="IVH17" s="254"/>
      <c r="IVI17" s="254"/>
      <c r="IVJ17" s="254"/>
      <c r="IVK17" s="254"/>
      <c r="IVL17" s="254"/>
      <c r="IVM17" s="254"/>
      <c r="IVN17" s="254"/>
      <c r="IVO17" s="254"/>
      <c r="IVP17" s="254"/>
      <c r="IVQ17" s="254"/>
      <c r="IVR17" s="254"/>
      <c r="IVS17" s="254"/>
      <c r="IVT17" s="254"/>
      <c r="IVU17" s="254"/>
      <c r="IVV17" s="254"/>
      <c r="IVW17" s="254"/>
      <c r="IVX17" s="254"/>
      <c r="IVY17" s="254"/>
      <c r="IVZ17" s="254"/>
      <c r="IWA17" s="254"/>
      <c r="IWB17" s="254"/>
      <c r="IWC17" s="254"/>
      <c r="IWD17" s="254"/>
      <c r="IWE17" s="254"/>
      <c r="IWF17" s="254"/>
      <c r="IWG17" s="254"/>
      <c r="IWH17" s="254"/>
      <c r="IWI17" s="254"/>
      <c r="IWJ17" s="254"/>
      <c r="IWK17" s="254"/>
      <c r="IWL17" s="254"/>
      <c r="IWM17" s="254"/>
      <c r="IWN17" s="254"/>
      <c r="IWO17" s="254"/>
      <c r="IWP17" s="254"/>
      <c r="IWQ17" s="254"/>
      <c r="IWR17" s="254"/>
      <c r="IWS17" s="254"/>
      <c r="IWT17" s="254"/>
      <c r="IWU17" s="254"/>
      <c r="IWV17" s="254"/>
      <c r="IWW17" s="254"/>
      <c r="IWX17" s="254"/>
      <c r="IWY17" s="254"/>
      <c r="IWZ17" s="254"/>
      <c r="IXA17" s="254"/>
      <c r="IXB17" s="254"/>
      <c r="IXC17" s="254"/>
      <c r="IXD17" s="254"/>
      <c r="IXE17" s="254"/>
      <c r="IXF17" s="254"/>
      <c r="IXG17" s="254"/>
      <c r="IXH17" s="254"/>
      <c r="IXI17" s="254"/>
      <c r="IXJ17" s="254"/>
      <c r="IXK17" s="254"/>
      <c r="IXL17" s="254"/>
      <c r="IXM17" s="254"/>
      <c r="IXN17" s="254"/>
      <c r="IXO17" s="254"/>
      <c r="IXP17" s="254"/>
      <c r="IXQ17" s="254"/>
      <c r="IXR17" s="254"/>
      <c r="IXS17" s="254"/>
      <c r="IXT17" s="254"/>
      <c r="IXU17" s="254"/>
      <c r="IXV17" s="254"/>
      <c r="IXW17" s="254"/>
      <c r="IXX17" s="254"/>
      <c r="IXY17" s="254"/>
      <c r="IXZ17" s="254"/>
      <c r="IYA17" s="254"/>
      <c r="IYB17" s="254"/>
      <c r="IYC17" s="254"/>
      <c r="IYD17" s="254"/>
      <c r="IYE17" s="254"/>
      <c r="IYF17" s="254"/>
      <c r="IYG17" s="254"/>
      <c r="IYH17" s="254"/>
      <c r="IYI17" s="254"/>
      <c r="IYJ17" s="254"/>
      <c r="IYK17" s="254"/>
      <c r="IYL17" s="254"/>
      <c r="IYM17" s="254"/>
      <c r="IYN17" s="254"/>
      <c r="IYO17" s="254"/>
      <c r="IYP17" s="254"/>
      <c r="IYQ17" s="254"/>
      <c r="IYR17" s="254"/>
      <c r="IYS17" s="254"/>
      <c r="IYT17" s="254"/>
      <c r="IYU17" s="254"/>
      <c r="IYV17" s="254"/>
      <c r="IYW17" s="254"/>
      <c r="IYX17" s="254"/>
      <c r="IYY17" s="254"/>
      <c r="IYZ17" s="254"/>
      <c r="IZA17" s="254"/>
      <c r="IZB17" s="254"/>
      <c r="IZC17" s="254"/>
      <c r="IZD17" s="254"/>
      <c r="IZE17" s="254"/>
      <c r="IZF17" s="254"/>
      <c r="IZG17" s="254"/>
      <c r="IZH17" s="254"/>
      <c r="IZI17" s="254"/>
      <c r="IZJ17" s="254"/>
      <c r="IZK17" s="254"/>
      <c r="IZL17" s="254"/>
      <c r="IZM17" s="254"/>
      <c r="IZN17" s="254"/>
      <c r="IZO17" s="254"/>
      <c r="IZP17" s="254"/>
      <c r="IZQ17" s="254"/>
      <c r="IZR17" s="254"/>
      <c r="IZS17" s="254"/>
      <c r="IZT17" s="254"/>
      <c r="IZU17" s="254"/>
      <c r="IZV17" s="254"/>
      <c r="IZW17" s="254"/>
      <c r="IZX17" s="254"/>
      <c r="IZY17" s="254"/>
      <c r="IZZ17" s="254"/>
      <c r="JAA17" s="254"/>
      <c r="JAB17" s="254"/>
      <c r="JAC17" s="254"/>
      <c r="JAD17" s="254"/>
      <c r="JAE17" s="254"/>
      <c r="JAF17" s="254"/>
      <c r="JAG17" s="254"/>
      <c r="JAH17" s="254"/>
      <c r="JAI17" s="254"/>
      <c r="JAJ17" s="254"/>
      <c r="JAK17" s="254"/>
      <c r="JAL17" s="254"/>
      <c r="JAM17" s="254"/>
      <c r="JAN17" s="254"/>
      <c r="JAO17" s="254"/>
      <c r="JAP17" s="254"/>
      <c r="JAQ17" s="254"/>
      <c r="JAR17" s="254"/>
      <c r="JAS17" s="254"/>
      <c r="JAT17" s="254"/>
      <c r="JAU17" s="254"/>
      <c r="JAV17" s="254"/>
      <c r="JAW17" s="254"/>
      <c r="JAX17" s="254"/>
      <c r="JAY17" s="254"/>
      <c r="JAZ17" s="254"/>
      <c r="JBA17" s="254"/>
      <c r="JBB17" s="254"/>
      <c r="JBC17" s="254"/>
      <c r="JBD17" s="254"/>
      <c r="JBE17" s="254"/>
      <c r="JBF17" s="254"/>
      <c r="JBG17" s="254"/>
      <c r="JBH17" s="254"/>
      <c r="JBI17" s="254"/>
      <c r="JBJ17" s="254"/>
      <c r="JBK17" s="254"/>
      <c r="JBL17" s="254"/>
      <c r="JBM17" s="254"/>
      <c r="JBN17" s="254"/>
      <c r="JBO17" s="254"/>
      <c r="JBP17" s="254"/>
      <c r="JBQ17" s="254"/>
      <c r="JBR17" s="254"/>
      <c r="JBS17" s="254"/>
      <c r="JBT17" s="254"/>
      <c r="JBU17" s="254"/>
      <c r="JBV17" s="254"/>
      <c r="JBW17" s="254"/>
      <c r="JBX17" s="254"/>
      <c r="JBY17" s="254"/>
      <c r="JBZ17" s="254"/>
      <c r="JCA17" s="254"/>
      <c r="JCB17" s="254"/>
      <c r="JCC17" s="254"/>
      <c r="JCD17" s="254"/>
      <c r="JCE17" s="254"/>
      <c r="JCF17" s="254"/>
      <c r="JCG17" s="254"/>
      <c r="JCH17" s="254"/>
      <c r="JCI17" s="254"/>
      <c r="JCJ17" s="254"/>
      <c r="JCK17" s="254"/>
      <c r="JCL17" s="254"/>
      <c r="JCM17" s="254"/>
      <c r="JCN17" s="254"/>
      <c r="JCO17" s="254"/>
      <c r="JCP17" s="254"/>
      <c r="JCQ17" s="254"/>
      <c r="JCR17" s="254"/>
      <c r="JCS17" s="254"/>
      <c r="JCT17" s="254"/>
      <c r="JCU17" s="254"/>
      <c r="JCV17" s="254"/>
      <c r="JCW17" s="254"/>
      <c r="JCX17" s="254"/>
      <c r="JCY17" s="254"/>
      <c r="JCZ17" s="254"/>
      <c r="JDA17" s="254"/>
      <c r="JDB17" s="254"/>
      <c r="JDC17" s="254"/>
      <c r="JDD17" s="254"/>
      <c r="JDE17" s="254"/>
      <c r="JDF17" s="254"/>
      <c r="JDG17" s="254"/>
      <c r="JDH17" s="254"/>
      <c r="JDI17" s="254"/>
      <c r="JDJ17" s="254"/>
      <c r="JDK17" s="254"/>
      <c r="JDL17" s="254"/>
      <c r="JDM17" s="254"/>
      <c r="JDN17" s="254"/>
      <c r="JDO17" s="254"/>
      <c r="JDP17" s="254"/>
      <c r="JDQ17" s="254"/>
      <c r="JDR17" s="254"/>
      <c r="JDS17" s="254"/>
      <c r="JDT17" s="254"/>
      <c r="JDU17" s="254"/>
      <c r="JDV17" s="254"/>
      <c r="JDW17" s="254"/>
      <c r="JDX17" s="254"/>
      <c r="JDY17" s="254"/>
      <c r="JDZ17" s="254"/>
      <c r="JEA17" s="254"/>
      <c r="JEB17" s="254"/>
      <c r="JEC17" s="254"/>
      <c r="JED17" s="254"/>
      <c r="JEE17" s="254"/>
      <c r="JEF17" s="254"/>
      <c r="JEG17" s="254"/>
      <c r="JEH17" s="254"/>
      <c r="JEI17" s="254"/>
      <c r="JEJ17" s="254"/>
      <c r="JEK17" s="254"/>
      <c r="JEL17" s="254"/>
      <c r="JEM17" s="254"/>
      <c r="JEN17" s="254"/>
      <c r="JEO17" s="254"/>
      <c r="JEP17" s="254"/>
      <c r="JEQ17" s="254"/>
      <c r="JER17" s="254"/>
      <c r="JES17" s="254"/>
      <c r="JET17" s="254"/>
      <c r="JEU17" s="254"/>
      <c r="JEV17" s="254"/>
      <c r="JEW17" s="254"/>
      <c r="JEX17" s="254"/>
      <c r="JEY17" s="254"/>
      <c r="JEZ17" s="254"/>
      <c r="JFA17" s="254"/>
      <c r="JFB17" s="254"/>
      <c r="JFC17" s="254"/>
      <c r="JFD17" s="254"/>
      <c r="JFE17" s="254"/>
      <c r="JFF17" s="254"/>
      <c r="JFG17" s="254"/>
      <c r="JFH17" s="254"/>
      <c r="JFI17" s="254"/>
      <c r="JFJ17" s="254"/>
      <c r="JFK17" s="254"/>
      <c r="JFL17" s="254"/>
      <c r="JFM17" s="254"/>
      <c r="JFN17" s="254"/>
      <c r="JFO17" s="254"/>
      <c r="JFP17" s="254"/>
      <c r="JFQ17" s="254"/>
      <c r="JFR17" s="254"/>
      <c r="JFS17" s="254"/>
      <c r="JFT17" s="254"/>
      <c r="JFU17" s="254"/>
      <c r="JFV17" s="254"/>
      <c r="JFW17" s="254"/>
      <c r="JFX17" s="254"/>
      <c r="JFY17" s="254"/>
      <c r="JFZ17" s="254"/>
      <c r="JGA17" s="254"/>
      <c r="JGB17" s="254"/>
      <c r="JGC17" s="254"/>
      <c r="JGD17" s="254"/>
      <c r="JGE17" s="254"/>
      <c r="JGF17" s="254"/>
      <c r="JGG17" s="254"/>
      <c r="JGH17" s="254"/>
      <c r="JGI17" s="254"/>
      <c r="JGJ17" s="254"/>
      <c r="JGK17" s="254"/>
      <c r="JGL17" s="254"/>
      <c r="JGM17" s="254"/>
      <c r="JGN17" s="254"/>
      <c r="JGO17" s="254"/>
      <c r="JGP17" s="254"/>
      <c r="JGQ17" s="254"/>
      <c r="JGR17" s="254"/>
      <c r="JGS17" s="254"/>
      <c r="JGT17" s="254"/>
      <c r="JGU17" s="254"/>
      <c r="JGV17" s="254"/>
      <c r="JGW17" s="254"/>
      <c r="JGX17" s="254"/>
      <c r="JGY17" s="254"/>
      <c r="JGZ17" s="254"/>
      <c r="JHA17" s="254"/>
      <c r="JHB17" s="254"/>
      <c r="JHC17" s="254"/>
      <c r="JHD17" s="254"/>
      <c r="JHE17" s="254"/>
      <c r="JHF17" s="254"/>
      <c r="JHG17" s="254"/>
      <c r="JHH17" s="254"/>
      <c r="JHI17" s="254"/>
      <c r="JHJ17" s="254"/>
      <c r="JHK17" s="254"/>
      <c r="JHL17" s="254"/>
      <c r="JHM17" s="254"/>
      <c r="JHN17" s="254"/>
      <c r="JHO17" s="254"/>
      <c r="JHP17" s="254"/>
      <c r="JHQ17" s="254"/>
      <c r="JHR17" s="254"/>
      <c r="JHS17" s="254"/>
      <c r="JHT17" s="254"/>
      <c r="JHU17" s="254"/>
      <c r="JHV17" s="254"/>
      <c r="JHW17" s="254"/>
      <c r="JHX17" s="254"/>
      <c r="JHY17" s="254"/>
      <c r="JHZ17" s="254"/>
      <c r="JIA17" s="254"/>
      <c r="JIB17" s="254"/>
      <c r="JIC17" s="254"/>
      <c r="JID17" s="254"/>
      <c r="JIE17" s="254"/>
      <c r="JIF17" s="254"/>
      <c r="JIG17" s="254"/>
      <c r="JIH17" s="254"/>
      <c r="JII17" s="254"/>
      <c r="JIJ17" s="254"/>
      <c r="JIK17" s="254"/>
      <c r="JIL17" s="254"/>
      <c r="JIM17" s="254"/>
      <c r="JIN17" s="254"/>
      <c r="JIO17" s="254"/>
      <c r="JIP17" s="254"/>
      <c r="JIQ17" s="254"/>
      <c r="JIR17" s="254"/>
      <c r="JIS17" s="254"/>
      <c r="JIT17" s="254"/>
      <c r="JIU17" s="254"/>
      <c r="JIV17" s="254"/>
      <c r="JIW17" s="254"/>
      <c r="JIX17" s="254"/>
      <c r="JIY17" s="254"/>
      <c r="JIZ17" s="254"/>
      <c r="JJA17" s="254"/>
      <c r="JJB17" s="254"/>
      <c r="JJC17" s="254"/>
      <c r="JJD17" s="254"/>
      <c r="JJE17" s="254"/>
      <c r="JJF17" s="254"/>
      <c r="JJG17" s="254"/>
      <c r="JJH17" s="254"/>
      <c r="JJI17" s="254"/>
      <c r="JJJ17" s="254"/>
      <c r="JJK17" s="254"/>
      <c r="JJL17" s="254"/>
      <c r="JJM17" s="254"/>
      <c r="JJN17" s="254"/>
      <c r="JJO17" s="254"/>
      <c r="JJP17" s="254"/>
      <c r="JJQ17" s="254"/>
      <c r="JJR17" s="254"/>
      <c r="JJS17" s="254"/>
      <c r="JJT17" s="254"/>
      <c r="JJU17" s="254"/>
      <c r="JJV17" s="254"/>
      <c r="JJW17" s="254"/>
      <c r="JJX17" s="254"/>
      <c r="JJY17" s="254"/>
      <c r="JJZ17" s="254"/>
      <c r="JKA17" s="254"/>
      <c r="JKB17" s="254"/>
      <c r="JKC17" s="254"/>
      <c r="JKD17" s="254"/>
      <c r="JKE17" s="254"/>
      <c r="JKF17" s="254"/>
      <c r="JKG17" s="254"/>
      <c r="JKH17" s="254"/>
      <c r="JKI17" s="254"/>
      <c r="JKJ17" s="254"/>
      <c r="JKK17" s="254"/>
      <c r="JKL17" s="254"/>
      <c r="JKM17" s="254"/>
      <c r="JKN17" s="254"/>
      <c r="JKO17" s="254"/>
      <c r="JKP17" s="254"/>
      <c r="JKQ17" s="254"/>
      <c r="JKR17" s="254"/>
      <c r="JKS17" s="254"/>
      <c r="JKT17" s="254"/>
      <c r="JKU17" s="254"/>
      <c r="JKV17" s="254"/>
      <c r="JKW17" s="254"/>
      <c r="JKX17" s="254"/>
      <c r="JKY17" s="254"/>
      <c r="JKZ17" s="254"/>
      <c r="JLA17" s="254"/>
      <c r="JLB17" s="254"/>
      <c r="JLC17" s="254"/>
      <c r="JLD17" s="254"/>
      <c r="JLE17" s="254"/>
      <c r="JLF17" s="254"/>
      <c r="JLG17" s="254"/>
      <c r="JLH17" s="254"/>
      <c r="JLI17" s="254"/>
      <c r="JLJ17" s="254"/>
      <c r="JLK17" s="254"/>
      <c r="JLL17" s="254"/>
      <c r="JLM17" s="254"/>
      <c r="JLN17" s="254"/>
      <c r="JLO17" s="254"/>
      <c r="JLP17" s="254"/>
      <c r="JLQ17" s="254"/>
      <c r="JLR17" s="254"/>
      <c r="JLS17" s="254"/>
      <c r="JLT17" s="254"/>
      <c r="JLU17" s="254"/>
      <c r="JLV17" s="254"/>
      <c r="JLW17" s="254"/>
      <c r="JLX17" s="254"/>
      <c r="JLY17" s="254"/>
      <c r="JLZ17" s="254"/>
      <c r="JMA17" s="254"/>
      <c r="JMB17" s="254"/>
      <c r="JMC17" s="254"/>
      <c r="JMD17" s="254"/>
      <c r="JME17" s="254"/>
      <c r="JMF17" s="254"/>
      <c r="JMG17" s="254"/>
      <c r="JMH17" s="254"/>
      <c r="JMI17" s="254"/>
      <c r="JMJ17" s="254"/>
      <c r="JMK17" s="254"/>
      <c r="JML17" s="254"/>
      <c r="JMM17" s="254"/>
      <c r="JMN17" s="254"/>
      <c r="JMO17" s="254"/>
      <c r="JMP17" s="254"/>
      <c r="JMQ17" s="254"/>
      <c r="JMR17" s="254"/>
      <c r="JMS17" s="254"/>
      <c r="JMT17" s="254"/>
      <c r="JMU17" s="254"/>
      <c r="JMV17" s="254"/>
      <c r="JMW17" s="254"/>
      <c r="JMX17" s="254"/>
      <c r="JMY17" s="254"/>
      <c r="JMZ17" s="254"/>
      <c r="JNA17" s="254"/>
      <c r="JNB17" s="254"/>
      <c r="JNC17" s="254"/>
      <c r="JND17" s="254"/>
      <c r="JNE17" s="254"/>
      <c r="JNF17" s="254"/>
      <c r="JNG17" s="254"/>
      <c r="JNH17" s="254"/>
      <c r="JNI17" s="254"/>
      <c r="JNJ17" s="254"/>
      <c r="JNK17" s="254"/>
      <c r="JNL17" s="254"/>
      <c r="JNM17" s="254"/>
      <c r="JNN17" s="254"/>
      <c r="JNO17" s="254"/>
      <c r="JNP17" s="254"/>
      <c r="JNQ17" s="254"/>
      <c r="JNR17" s="254"/>
      <c r="JNS17" s="254"/>
      <c r="JNT17" s="254"/>
      <c r="JNU17" s="254"/>
      <c r="JNV17" s="254"/>
      <c r="JNW17" s="254"/>
      <c r="JNX17" s="254"/>
      <c r="JNY17" s="254"/>
      <c r="JNZ17" s="254"/>
      <c r="JOA17" s="254"/>
      <c r="JOB17" s="254"/>
      <c r="JOC17" s="254"/>
      <c r="JOD17" s="254"/>
      <c r="JOE17" s="254"/>
      <c r="JOF17" s="254"/>
      <c r="JOG17" s="254"/>
      <c r="JOH17" s="254"/>
      <c r="JOI17" s="254"/>
      <c r="JOJ17" s="254"/>
      <c r="JOK17" s="254"/>
      <c r="JOL17" s="254"/>
      <c r="JOM17" s="254"/>
      <c r="JON17" s="254"/>
      <c r="JOO17" s="254"/>
      <c r="JOP17" s="254"/>
      <c r="JOQ17" s="254"/>
      <c r="JOR17" s="254"/>
      <c r="JOS17" s="254"/>
      <c r="JOT17" s="254"/>
      <c r="JOU17" s="254"/>
      <c r="JOV17" s="254"/>
      <c r="JOW17" s="254"/>
      <c r="JOX17" s="254"/>
      <c r="JOY17" s="254"/>
      <c r="JOZ17" s="254"/>
      <c r="JPA17" s="254"/>
      <c r="JPB17" s="254"/>
      <c r="JPC17" s="254"/>
      <c r="JPD17" s="254"/>
      <c r="JPE17" s="254"/>
      <c r="JPF17" s="254"/>
      <c r="JPG17" s="254"/>
      <c r="JPH17" s="254"/>
      <c r="JPI17" s="254"/>
      <c r="JPJ17" s="254"/>
      <c r="JPK17" s="254"/>
      <c r="JPL17" s="254"/>
      <c r="JPM17" s="254"/>
      <c r="JPN17" s="254"/>
      <c r="JPO17" s="254"/>
      <c r="JPP17" s="254"/>
      <c r="JPQ17" s="254"/>
      <c r="JPR17" s="254"/>
      <c r="JPS17" s="254"/>
      <c r="JPT17" s="254"/>
      <c r="JPU17" s="254"/>
      <c r="JPV17" s="254"/>
      <c r="JPW17" s="254"/>
      <c r="JPX17" s="254"/>
      <c r="JPY17" s="254"/>
      <c r="JPZ17" s="254"/>
      <c r="JQA17" s="254"/>
      <c r="JQB17" s="254"/>
      <c r="JQC17" s="254"/>
      <c r="JQD17" s="254"/>
      <c r="JQE17" s="254"/>
      <c r="JQF17" s="254"/>
      <c r="JQG17" s="254"/>
      <c r="JQH17" s="254"/>
      <c r="JQI17" s="254"/>
      <c r="JQJ17" s="254"/>
      <c r="JQK17" s="254"/>
      <c r="JQL17" s="254"/>
      <c r="JQM17" s="254"/>
      <c r="JQN17" s="254"/>
      <c r="JQO17" s="254"/>
      <c r="JQP17" s="254"/>
      <c r="JQQ17" s="254"/>
      <c r="JQR17" s="254"/>
      <c r="JQS17" s="254"/>
      <c r="JQT17" s="254"/>
      <c r="JQU17" s="254"/>
      <c r="JQV17" s="254"/>
      <c r="JQW17" s="254"/>
      <c r="JQX17" s="254"/>
      <c r="JQY17" s="254"/>
      <c r="JQZ17" s="254"/>
      <c r="JRA17" s="254"/>
      <c r="JRB17" s="254"/>
      <c r="JRC17" s="254"/>
      <c r="JRD17" s="254"/>
      <c r="JRE17" s="254"/>
      <c r="JRF17" s="254"/>
      <c r="JRG17" s="254"/>
      <c r="JRH17" s="254"/>
      <c r="JRI17" s="254"/>
      <c r="JRJ17" s="254"/>
      <c r="JRK17" s="254"/>
      <c r="JRL17" s="254"/>
      <c r="JRM17" s="254"/>
      <c r="JRN17" s="254"/>
      <c r="JRO17" s="254"/>
      <c r="JRP17" s="254"/>
      <c r="JRQ17" s="254"/>
      <c r="JRR17" s="254"/>
      <c r="JRS17" s="254"/>
      <c r="JRT17" s="254"/>
      <c r="JRU17" s="254"/>
      <c r="JRV17" s="254"/>
      <c r="JRW17" s="254"/>
      <c r="JRX17" s="254"/>
      <c r="JRY17" s="254"/>
      <c r="JRZ17" s="254"/>
      <c r="JSA17" s="254"/>
      <c r="JSB17" s="254"/>
      <c r="JSC17" s="254"/>
      <c r="JSD17" s="254"/>
      <c r="JSE17" s="254"/>
      <c r="JSF17" s="254"/>
      <c r="JSG17" s="254"/>
      <c r="JSH17" s="254"/>
      <c r="JSI17" s="254"/>
      <c r="JSJ17" s="254"/>
      <c r="JSK17" s="254"/>
      <c r="JSL17" s="254"/>
      <c r="JSM17" s="254"/>
      <c r="JSN17" s="254"/>
      <c r="JSO17" s="254"/>
      <c r="JSP17" s="254"/>
      <c r="JSQ17" s="254"/>
      <c r="JSR17" s="254"/>
      <c r="JSS17" s="254"/>
      <c r="JST17" s="254"/>
      <c r="JSU17" s="254"/>
      <c r="JSV17" s="254"/>
      <c r="JSW17" s="254"/>
      <c r="JSX17" s="254"/>
      <c r="JSY17" s="254"/>
      <c r="JSZ17" s="254"/>
      <c r="JTA17" s="254"/>
      <c r="JTB17" s="254"/>
      <c r="JTC17" s="254"/>
      <c r="JTD17" s="254"/>
      <c r="JTE17" s="254"/>
      <c r="JTF17" s="254"/>
      <c r="JTG17" s="254"/>
      <c r="JTH17" s="254"/>
      <c r="JTI17" s="254"/>
      <c r="JTJ17" s="254"/>
      <c r="JTK17" s="254"/>
      <c r="JTL17" s="254"/>
      <c r="JTM17" s="254"/>
      <c r="JTN17" s="254"/>
      <c r="JTO17" s="254"/>
      <c r="JTP17" s="254"/>
      <c r="JTQ17" s="254"/>
      <c r="JTR17" s="254"/>
      <c r="JTS17" s="254"/>
      <c r="JTT17" s="254"/>
      <c r="JTU17" s="254"/>
      <c r="JTV17" s="254"/>
      <c r="JTW17" s="254"/>
      <c r="JTX17" s="254"/>
      <c r="JTY17" s="254"/>
      <c r="JTZ17" s="254"/>
      <c r="JUA17" s="254"/>
      <c r="JUB17" s="254"/>
      <c r="JUC17" s="254"/>
      <c r="JUD17" s="254"/>
      <c r="JUE17" s="254"/>
      <c r="JUF17" s="254"/>
      <c r="JUG17" s="254"/>
      <c r="JUH17" s="254"/>
      <c r="JUI17" s="254"/>
      <c r="JUJ17" s="254"/>
      <c r="JUK17" s="254"/>
      <c r="JUL17" s="254"/>
      <c r="JUM17" s="254"/>
      <c r="JUN17" s="254"/>
      <c r="JUO17" s="254"/>
      <c r="JUP17" s="254"/>
      <c r="JUQ17" s="254"/>
      <c r="JUR17" s="254"/>
      <c r="JUS17" s="254"/>
      <c r="JUT17" s="254"/>
      <c r="JUU17" s="254"/>
      <c r="JUV17" s="254"/>
      <c r="JUW17" s="254"/>
      <c r="JUX17" s="254"/>
      <c r="JUY17" s="254"/>
      <c r="JUZ17" s="254"/>
      <c r="JVA17" s="254"/>
      <c r="JVB17" s="254"/>
      <c r="JVC17" s="254"/>
      <c r="JVD17" s="254"/>
      <c r="JVE17" s="254"/>
      <c r="JVF17" s="254"/>
      <c r="JVG17" s="254"/>
      <c r="JVH17" s="254"/>
      <c r="JVI17" s="254"/>
      <c r="JVJ17" s="254"/>
      <c r="JVK17" s="254"/>
      <c r="JVL17" s="254"/>
      <c r="JVM17" s="254"/>
      <c r="JVN17" s="254"/>
      <c r="JVO17" s="254"/>
      <c r="JVP17" s="254"/>
      <c r="JVQ17" s="254"/>
      <c r="JVR17" s="254"/>
      <c r="JVS17" s="254"/>
      <c r="JVT17" s="254"/>
      <c r="JVU17" s="254"/>
      <c r="JVV17" s="254"/>
      <c r="JVW17" s="254"/>
      <c r="JVX17" s="254"/>
      <c r="JVY17" s="254"/>
      <c r="JVZ17" s="254"/>
      <c r="JWA17" s="254"/>
      <c r="JWB17" s="254"/>
      <c r="JWC17" s="254"/>
      <c r="JWD17" s="254"/>
      <c r="JWE17" s="254"/>
      <c r="JWF17" s="254"/>
      <c r="JWG17" s="254"/>
      <c r="JWH17" s="254"/>
      <c r="JWI17" s="254"/>
      <c r="JWJ17" s="254"/>
      <c r="JWK17" s="254"/>
      <c r="JWL17" s="254"/>
      <c r="JWM17" s="254"/>
      <c r="JWN17" s="254"/>
      <c r="JWO17" s="254"/>
      <c r="JWP17" s="254"/>
      <c r="JWQ17" s="254"/>
      <c r="JWR17" s="254"/>
      <c r="JWS17" s="254"/>
      <c r="JWT17" s="254"/>
      <c r="JWU17" s="254"/>
      <c r="JWV17" s="254"/>
      <c r="JWW17" s="254"/>
      <c r="JWX17" s="254"/>
      <c r="JWY17" s="254"/>
      <c r="JWZ17" s="254"/>
      <c r="JXA17" s="254"/>
      <c r="JXB17" s="254"/>
      <c r="JXC17" s="254"/>
      <c r="JXD17" s="254"/>
      <c r="JXE17" s="254"/>
      <c r="JXF17" s="254"/>
      <c r="JXG17" s="254"/>
      <c r="JXH17" s="254"/>
      <c r="JXI17" s="254"/>
      <c r="JXJ17" s="254"/>
      <c r="JXK17" s="254"/>
      <c r="JXL17" s="254"/>
      <c r="JXM17" s="254"/>
      <c r="JXN17" s="254"/>
      <c r="JXO17" s="254"/>
      <c r="JXP17" s="254"/>
      <c r="JXQ17" s="254"/>
      <c r="JXR17" s="254"/>
      <c r="JXS17" s="254"/>
      <c r="JXT17" s="254"/>
      <c r="JXU17" s="254"/>
      <c r="JXV17" s="254"/>
      <c r="JXW17" s="254"/>
      <c r="JXX17" s="254"/>
      <c r="JXY17" s="254"/>
      <c r="JXZ17" s="254"/>
      <c r="JYA17" s="254"/>
      <c r="JYB17" s="254"/>
      <c r="JYC17" s="254"/>
      <c r="JYD17" s="254"/>
      <c r="JYE17" s="254"/>
      <c r="JYF17" s="254"/>
      <c r="JYG17" s="254"/>
      <c r="JYH17" s="254"/>
      <c r="JYI17" s="254"/>
      <c r="JYJ17" s="254"/>
      <c r="JYK17" s="254"/>
      <c r="JYL17" s="254"/>
      <c r="JYM17" s="254"/>
      <c r="JYN17" s="254"/>
      <c r="JYO17" s="254"/>
      <c r="JYP17" s="254"/>
      <c r="JYQ17" s="254"/>
      <c r="JYR17" s="254"/>
      <c r="JYS17" s="254"/>
      <c r="JYT17" s="254"/>
      <c r="JYU17" s="254"/>
      <c r="JYV17" s="254"/>
      <c r="JYW17" s="254"/>
      <c r="JYX17" s="254"/>
      <c r="JYY17" s="254"/>
      <c r="JYZ17" s="254"/>
      <c r="JZA17" s="254"/>
      <c r="JZB17" s="254"/>
      <c r="JZC17" s="254"/>
      <c r="JZD17" s="254"/>
      <c r="JZE17" s="254"/>
      <c r="JZF17" s="254"/>
      <c r="JZG17" s="254"/>
      <c r="JZH17" s="254"/>
      <c r="JZI17" s="254"/>
      <c r="JZJ17" s="254"/>
      <c r="JZK17" s="254"/>
      <c r="JZL17" s="254"/>
      <c r="JZM17" s="254"/>
      <c r="JZN17" s="254"/>
      <c r="JZO17" s="254"/>
      <c r="JZP17" s="254"/>
      <c r="JZQ17" s="254"/>
      <c r="JZR17" s="254"/>
      <c r="JZS17" s="254"/>
      <c r="JZT17" s="254"/>
      <c r="JZU17" s="254"/>
      <c r="JZV17" s="254"/>
      <c r="JZW17" s="254"/>
      <c r="JZX17" s="254"/>
      <c r="JZY17" s="254"/>
      <c r="JZZ17" s="254"/>
      <c r="KAA17" s="254"/>
      <c r="KAB17" s="254"/>
      <c r="KAC17" s="254"/>
      <c r="KAD17" s="254"/>
      <c r="KAE17" s="254"/>
      <c r="KAF17" s="254"/>
      <c r="KAG17" s="254"/>
      <c r="KAH17" s="254"/>
      <c r="KAI17" s="254"/>
      <c r="KAJ17" s="254"/>
      <c r="KAK17" s="254"/>
      <c r="KAL17" s="254"/>
      <c r="KAM17" s="254"/>
      <c r="KAN17" s="254"/>
      <c r="KAO17" s="254"/>
      <c r="KAP17" s="254"/>
      <c r="KAQ17" s="254"/>
      <c r="KAR17" s="254"/>
      <c r="KAS17" s="254"/>
      <c r="KAT17" s="254"/>
      <c r="KAU17" s="254"/>
      <c r="KAV17" s="254"/>
      <c r="KAW17" s="254"/>
      <c r="KAX17" s="254"/>
      <c r="KAY17" s="254"/>
      <c r="KAZ17" s="254"/>
      <c r="KBA17" s="254"/>
      <c r="KBB17" s="254"/>
      <c r="KBC17" s="254"/>
      <c r="KBD17" s="254"/>
      <c r="KBE17" s="254"/>
      <c r="KBF17" s="254"/>
      <c r="KBG17" s="254"/>
      <c r="KBH17" s="254"/>
      <c r="KBI17" s="254"/>
      <c r="KBJ17" s="254"/>
      <c r="KBK17" s="254"/>
      <c r="KBL17" s="254"/>
      <c r="KBM17" s="254"/>
      <c r="KBN17" s="254"/>
      <c r="KBO17" s="254"/>
      <c r="KBP17" s="254"/>
      <c r="KBQ17" s="254"/>
      <c r="KBR17" s="254"/>
      <c r="KBS17" s="254"/>
      <c r="KBT17" s="254"/>
      <c r="KBU17" s="254"/>
      <c r="KBV17" s="254"/>
      <c r="KBW17" s="254"/>
      <c r="KBX17" s="254"/>
      <c r="KBY17" s="254"/>
      <c r="KBZ17" s="254"/>
      <c r="KCA17" s="254"/>
      <c r="KCB17" s="254"/>
      <c r="KCC17" s="254"/>
      <c r="KCD17" s="254"/>
      <c r="KCE17" s="254"/>
      <c r="KCF17" s="254"/>
      <c r="KCG17" s="254"/>
      <c r="KCH17" s="254"/>
      <c r="KCI17" s="254"/>
      <c r="KCJ17" s="254"/>
      <c r="KCK17" s="254"/>
      <c r="KCL17" s="254"/>
      <c r="KCM17" s="254"/>
      <c r="KCN17" s="254"/>
      <c r="KCO17" s="254"/>
      <c r="KCP17" s="254"/>
      <c r="KCQ17" s="254"/>
      <c r="KCR17" s="254"/>
      <c r="KCS17" s="254"/>
      <c r="KCT17" s="254"/>
      <c r="KCU17" s="254"/>
      <c r="KCV17" s="254"/>
      <c r="KCW17" s="254"/>
      <c r="KCX17" s="254"/>
      <c r="KCY17" s="254"/>
      <c r="KCZ17" s="254"/>
      <c r="KDA17" s="254"/>
      <c r="KDB17" s="254"/>
      <c r="KDC17" s="254"/>
      <c r="KDD17" s="254"/>
      <c r="KDE17" s="254"/>
      <c r="KDF17" s="254"/>
      <c r="KDG17" s="254"/>
      <c r="KDH17" s="254"/>
      <c r="KDI17" s="254"/>
      <c r="KDJ17" s="254"/>
      <c r="KDK17" s="254"/>
      <c r="KDL17" s="254"/>
      <c r="KDM17" s="254"/>
      <c r="KDN17" s="254"/>
      <c r="KDO17" s="254"/>
      <c r="KDP17" s="254"/>
      <c r="KDQ17" s="254"/>
      <c r="KDR17" s="254"/>
      <c r="KDS17" s="254"/>
      <c r="KDT17" s="254"/>
      <c r="KDU17" s="254"/>
      <c r="KDV17" s="254"/>
      <c r="KDW17" s="254"/>
      <c r="KDX17" s="254"/>
      <c r="KDY17" s="254"/>
      <c r="KDZ17" s="254"/>
      <c r="KEA17" s="254"/>
      <c r="KEB17" s="254"/>
      <c r="KEC17" s="254"/>
      <c r="KED17" s="254"/>
      <c r="KEE17" s="254"/>
      <c r="KEF17" s="254"/>
      <c r="KEG17" s="254"/>
      <c r="KEH17" s="254"/>
      <c r="KEI17" s="254"/>
      <c r="KEJ17" s="254"/>
      <c r="KEK17" s="254"/>
      <c r="KEL17" s="254"/>
      <c r="KEM17" s="254"/>
      <c r="KEN17" s="254"/>
      <c r="KEO17" s="254"/>
      <c r="KEP17" s="254"/>
      <c r="KEQ17" s="254"/>
      <c r="KER17" s="254"/>
      <c r="KES17" s="254"/>
      <c r="KET17" s="254"/>
      <c r="KEU17" s="254"/>
      <c r="KEV17" s="254"/>
      <c r="KEW17" s="254"/>
      <c r="KEX17" s="254"/>
      <c r="KEY17" s="254"/>
      <c r="KEZ17" s="254"/>
      <c r="KFA17" s="254"/>
      <c r="KFB17" s="254"/>
      <c r="KFC17" s="254"/>
      <c r="KFD17" s="254"/>
      <c r="KFE17" s="254"/>
      <c r="KFF17" s="254"/>
      <c r="KFG17" s="254"/>
      <c r="KFH17" s="254"/>
      <c r="KFI17" s="254"/>
      <c r="KFJ17" s="254"/>
      <c r="KFK17" s="254"/>
      <c r="KFL17" s="254"/>
      <c r="KFM17" s="254"/>
      <c r="KFN17" s="254"/>
      <c r="KFO17" s="254"/>
      <c r="KFP17" s="254"/>
      <c r="KFQ17" s="254"/>
      <c r="KFR17" s="254"/>
      <c r="KFS17" s="254"/>
      <c r="KFT17" s="254"/>
      <c r="KFU17" s="254"/>
      <c r="KFV17" s="254"/>
      <c r="KFW17" s="254"/>
      <c r="KFX17" s="254"/>
      <c r="KFY17" s="254"/>
      <c r="KFZ17" s="254"/>
      <c r="KGA17" s="254"/>
      <c r="KGB17" s="254"/>
      <c r="KGC17" s="254"/>
      <c r="KGD17" s="254"/>
      <c r="KGE17" s="254"/>
      <c r="KGF17" s="254"/>
      <c r="KGG17" s="254"/>
      <c r="KGH17" s="254"/>
      <c r="KGI17" s="254"/>
      <c r="KGJ17" s="254"/>
      <c r="KGK17" s="254"/>
      <c r="KGL17" s="254"/>
      <c r="KGM17" s="254"/>
      <c r="KGN17" s="254"/>
      <c r="KGO17" s="254"/>
      <c r="KGP17" s="254"/>
      <c r="KGQ17" s="254"/>
      <c r="KGR17" s="254"/>
      <c r="KGS17" s="254"/>
      <c r="KGT17" s="254"/>
      <c r="KGU17" s="254"/>
      <c r="KGV17" s="254"/>
      <c r="KGW17" s="254"/>
      <c r="KGX17" s="254"/>
      <c r="KGY17" s="254"/>
      <c r="KGZ17" s="254"/>
      <c r="KHA17" s="254"/>
      <c r="KHB17" s="254"/>
      <c r="KHC17" s="254"/>
      <c r="KHD17" s="254"/>
      <c r="KHE17" s="254"/>
      <c r="KHF17" s="254"/>
      <c r="KHG17" s="254"/>
      <c r="KHH17" s="254"/>
      <c r="KHI17" s="254"/>
      <c r="KHJ17" s="254"/>
      <c r="KHK17" s="254"/>
      <c r="KHL17" s="254"/>
      <c r="KHM17" s="254"/>
      <c r="KHN17" s="254"/>
      <c r="KHO17" s="254"/>
      <c r="KHP17" s="254"/>
      <c r="KHQ17" s="254"/>
      <c r="KHR17" s="254"/>
      <c r="KHS17" s="254"/>
      <c r="KHT17" s="254"/>
      <c r="KHU17" s="254"/>
      <c r="KHV17" s="254"/>
      <c r="KHW17" s="254"/>
      <c r="KHX17" s="254"/>
      <c r="KHY17" s="254"/>
      <c r="KHZ17" s="254"/>
      <c r="KIA17" s="254"/>
      <c r="KIB17" s="254"/>
      <c r="KIC17" s="254"/>
      <c r="KID17" s="254"/>
      <c r="KIE17" s="254"/>
      <c r="KIF17" s="254"/>
      <c r="KIG17" s="254"/>
      <c r="KIH17" s="254"/>
      <c r="KII17" s="254"/>
      <c r="KIJ17" s="254"/>
      <c r="KIK17" s="254"/>
      <c r="KIL17" s="254"/>
      <c r="KIM17" s="254"/>
      <c r="KIN17" s="254"/>
      <c r="KIO17" s="254"/>
      <c r="KIP17" s="254"/>
      <c r="KIQ17" s="254"/>
      <c r="KIR17" s="254"/>
      <c r="KIS17" s="254"/>
      <c r="KIT17" s="254"/>
      <c r="KIU17" s="254"/>
      <c r="KIV17" s="254"/>
      <c r="KIW17" s="254"/>
      <c r="KIX17" s="254"/>
      <c r="KIY17" s="254"/>
      <c r="KIZ17" s="254"/>
      <c r="KJA17" s="254"/>
      <c r="KJB17" s="254"/>
      <c r="KJC17" s="254"/>
      <c r="KJD17" s="254"/>
      <c r="KJE17" s="254"/>
      <c r="KJF17" s="254"/>
      <c r="KJG17" s="254"/>
      <c r="KJH17" s="254"/>
      <c r="KJI17" s="254"/>
      <c r="KJJ17" s="254"/>
      <c r="KJK17" s="254"/>
      <c r="KJL17" s="254"/>
      <c r="KJM17" s="254"/>
      <c r="KJN17" s="254"/>
      <c r="KJO17" s="254"/>
      <c r="KJP17" s="254"/>
      <c r="KJQ17" s="254"/>
      <c r="KJR17" s="254"/>
      <c r="KJS17" s="254"/>
      <c r="KJT17" s="254"/>
      <c r="KJU17" s="254"/>
      <c r="KJV17" s="254"/>
      <c r="KJW17" s="254"/>
      <c r="KJX17" s="254"/>
      <c r="KJY17" s="254"/>
      <c r="KJZ17" s="254"/>
      <c r="KKA17" s="254"/>
      <c r="KKB17" s="254"/>
      <c r="KKC17" s="254"/>
      <c r="KKD17" s="254"/>
      <c r="KKE17" s="254"/>
      <c r="KKF17" s="254"/>
      <c r="KKG17" s="254"/>
      <c r="KKH17" s="254"/>
      <c r="KKI17" s="254"/>
      <c r="KKJ17" s="254"/>
      <c r="KKK17" s="254"/>
      <c r="KKL17" s="254"/>
      <c r="KKM17" s="254"/>
      <c r="KKN17" s="254"/>
      <c r="KKO17" s="254"/>
      <c r="KKP17" s="254"/>
      <c r="KKQ17" s="254"/>
      <c r="KKR17" s="254"/>
      <c r="KKS17" s="254"/>
      <c r="KKT17" s="254"/>
      <c r="KKU17" s="254"/>
      <c r="KKV17" s="254"/>
      <c r="KKW17" s="254"/>
      <c r="KKX17" s="254"/>
      <c r="KKY17" s="254"/>
      <c r="KKZ17" s="254"/>
      <c r="KLA17" s="254"/>
      <c r="KLB17" s="254"/>
      <c r="KLC17" s="254"/>
      <c r="KLD17" s="254"/>
      <c r="KLE17" s="254"/>
      <c r="KLF17" s="254"/>
      <c r="KLG17" s="254"/>
      <c r="KLH17" s="254"/>
      <c r="KLI17" s="254"/>
      <c r="KLJ17" s="254"/>
      <c r="KLK17" s="254"/>
      <c r="KLL17" s="254"/>
      <c r="KLM17" s="254"/>
      <c r="KLN17" s="254"/>
      <c r="KLO17" s="254"/>
      <c r="KLP17" s="254"/>
      <c r="KLQ17" s="254"/>
      <c r="KLR17" s="254"/>
      <c r="KLS17" s="254"/>
      <c r="KLT17" s="254"/>
      <c r="KLU17" s="254"/>
      <c r="KLV17" s="254"/>
      <c r="KLW17" s="254"/>
      <c r="KLX17" s="254"/>
      <c r="KLY17" s="254"/>
      <c r="KLZ17" s="254"/>
      <c r="KMA17" s="254"/>
      <c r="KMB17" s="254"/>
      <c r="KMC17" s="254"/>
      <c r="KMD17" s="254"/>
      <c r="KME17" s="254"/>
      <c r="KMF17" s="254"/>
      <c r="KMG17" s="254"/>
      <c r="KMH17" s="254"/>
      <c r="KMI17" s="254"/>
      <c r="KMJ17" s="254"/>
      <c r="KMK17" s="254"/>
      <c r="KML17" s="254"/>
      <c r="KMM17" s="254"/>
      <c r="KMN17" s="254"/>
      <c r="KMO17" s="254"/>
      <c r="KMP17" s="254"/>
      <c r="KMQ17" s="254"/>
      <c r="KMR17" s="254"/>
      <c r="KMS17" s="254"/>
      <c r="KMT17" s="254"/>
      <c r="KMU17" s="254"/>
      <c r="KMV17" s="254"/>
      <c r="KMW17" s="254"/>
      <c r="KMX17" s="254"/>
      <c r="KMY17" s="254"/>
      <c r="KMZ17" s="254"/>
      <c r="KNA17" s="254"/>
      <c r="KNB17" s="254"/>
      <c r="KNC17" s="254"/>
      <c r="KND17" s="254"/>
      <c r="KNE17" s="254"/>
      <c r="KNF17" s="254"/>
      <c r="KNG17" s="254"/>
      <c r="KNH17" s="254"/>
      <c r="KNI17" s="254"/>
      <c r="KNJ17" s="254"/>
      <c r="KNK17" s="254"/>
      <c r="KNL17" s="254"/>
      <c r="KNM17" s="254"/>
      <c r="KNN17" s="254"/>
      <c r="KNO17" s="254"/>
      <c r="KNP17" s="254"/>
      <c r="KNQ17" s="254"/>
      <c r="KNR17" s="254"/>
      <c r="KNS17" s="254"/>
      <c r="KNT17" s="254"/>
      <c r="KNU17" s="254"/>
      <c r="KNV17" s="254"/>
      <c r="KNW17" s="254"/>
      <c r="KNX17" s="254"/>
      <c r="KNY17" s="254"/>
      <c r="KNZ17" s="254"/>
      <c r="KOA17" s="254"/>
      <c r="KOB17" s="254"/>
      <c r="KOC17" s="254"/>
      <c r="KOD17" s="254"/>
      <c r="KOE17" s="254"/>
      <c r="KOF17" s="254"/>
      <c r="KOG17" s="254"/>
      <c r="KOH17" s="254"/>
      <c r="KOI17" s="254"/>
      <c r="KOJ17" s="254"/>
      <c r="KOK17" s="254"/>
      <c r="KOL17" s="254"/>
      <c r="KOM17" s="254"/>
      <c r="KON17" s="254"/>
      <c r="KOO17" s="254"/>
      <c r="KOP17" s="254"/>
      <c r="KOQ17" s="254"/>
      <c r="KOR17" s="254"/>
      <c r="KOS17" s="254"/>
      <c r="KOT17" s="254"/>
      <c r="KOU17" s="254"/>
      <c r="KOV17" s="254"/>
      <c r="KOW17" s="254"/>
      <c r="KOX17" s="254"/>
      <c r="KOY17" s="254"/>
      <c r="KOZ17" s="254"/>
      <c r="KPA17" s="254"/>
      <c r="KPB17" s="254"/>
      <c r="KPC17" s="254"/>
      <c r="KPD17" s="254"/>
      <c r="KPE17" s="254"/>
      <c r="KPF17" s="254"/>
      <c r="KPG17" s="254"/>
      <c r="KPH17" s="254"/>
      <c r="KPI17" s="254"/>
      <c r="KPJ17" s="254"/>
      <c r="KPK17" s="254"/>
      <c r="KPL17" s="254"/>
      <c r="KPM17" s="254"/>
      <c r="KPN17" s="254"/>
      <c r="KPO17" s="254"/>
      <c r="KPP17" s="254"/>
      <c r="KPQ17" s="254"/>
      <c r="KPR17" s="254"/>
      <c r="KPS17" s="254"/>
      <c r="KPT17" s="254"/>
      <c r="KPU17" s="254"/>
      <c r="KPV17" s="254"/>
      <c r="KPW17" s="254"/>
      <c r="KPX17" s="254"/>
      <c r="KPY17" s="254"/>
      <c r="KPZ17" s="254"/>
      <c r="KQA17" s="254"/>
      <c r="KQB17" s="254"/>
      <c r="KQC17" s="254"/>
      <c r="KQD17" s="254"/>
      <c r="KQE17" s="254"/>
      <c r="KQF17" s="254"/>
      <c r="KQG17" s="254"/>
      <c r="KQH17" s="254"/>
      <c r="KQI17" s="254"/>
      <c r="KQJ17" s="254"/>
      <c r="KQK17" s="254"/>
      <c r="KQL17" s="254"/>
      <c r="KQM17" s="254"/>
      <c r="KQN17" s="254"/>
      <c r="KQO17" s="254"/>
      <c r="KQP17" s="254"/>
      <c r="KQQ17" s="254"/>
      <c r="KQR17" s="254"/>
      <c r="KQS17" s="254"/>
      <c r="KQT17" s="254"/>
      <c r="KQU17" s="254"/>
      <c r="KQV17" s="254"/>
      <c r="KQW17" s="254"/>
      <c r="KQX17" s="254"/>
      <c r="KQY17" s="254"/>
      <c r="KQZ17" s="254"/>
      <c r="KRA17" s="254"/>
      <c r="KRB17" s="254"/>
      <c r="KRC17" s="254"/>
      <c r="KRD17" s="254"/>
      <c r="KRE17" s="254"/>
      <c r="KRF17" s="254"/>
      <c r="KRG17" s="254"/>
      <c r="KRH17" s="254"/>
      <c r="KRI17" s="254"/>
      <c r="KRJ17" s="254"/>
      <c r="KRK17" s="254"/>
      <c r="KRL17" s="254"/>
      <c r="KRM17" s="254"/>
      <c r="KRN17" s="254"/>
      <c r="KRO17" s="254"/>
      <c r="KRP17" s="254"/>
      <c r="KRQ17" s="254"/>
      <c r="KRR17" s="254"/>
      <c r="KRS17" s="254"/>
      <c r="KRT17" s="254"/>
      <c r="KRU17" s="254"/>
      <c r="KRV17" s="254"/>
      <c r="KRW17" s="254"/>
      <c r="KRX17" s="254"/>
      <c r="KRY17" s="254"/>
      <c r="KRZ17" s="254"/>
      <c r="KSA17" s="254"/>
      <c r="KSB17" s="254"/>
      <c r="KSC17" s="254"/>
      <c r="KSD17" s="254"/>
      <c r="KSE17" s="254"/>
      <c r="KSF17" s="254"/>
      <c r="KSG17" s="254"/>
      <c r="KSH17" s="254"/>
      <c r="KSI17" s="254"/>
      <c r="KSJ17" s="254"/>
      <c r="KSK17" s="254"/>
      <c r="KSL17" s="254"/>
      <c r="KSM17" s="254"/>
      <c r="KSN17" s="254"/>
      <c r="KSO17" s="254"/>
      <c r="KSP17" s="254"/>
      <c r="KSQ17" s="254"/>
      <c r="KSR17" s="254"/>
      <c r="KSS17" s="254"/>
      <c r="KST17" s="254"/>
      <c r="KSU17" s="254"/>
      <c r="KSV17" s="254"/>
      <c r="KSW17" s="254"/>
      <c r="KSX17" s="254"/>
      <c r="KSY17" s="254"/>
      <c r="KSZ17" s="254"/>
      <c r="KTA17" s="254"/>
      <c r="KTB17" s="254"/>
      <c r="KTC17" s="254"/>
      <c r="KTD17" s="254"/>
      <c r="KTE17" s="254"/>
      <c r="KTF17" s="254"/>
      <c r="KTG17" s="254"/>
      <c r="KTH17" s="254"/>
      <c r="KTI17" s="254"/>
      <c r="KTJ17" s="254"/>
      <c r="KTK17" s="254"/>
      <c r="KTL17" s="254"/>
      <c r="KTM17" s="254"/>
      <c r="KTN17" s="254"/>
      <c r="KTO17" s="254"/>
      <c r="KTP17" s="254"/>
      <c r="KTQ17" s="254"/>
      <c r="KTR17" s="254"/>
      <c r="KTS17" s="254"/>
      <c r="KTT17" s="254"/>
      <c r="KTU17" s="254"/>
      <c r="KTV17" s="254"/>
      <c r="KTW17" s="254"/>
      <c r="KTX17" s="254"/>
      <c r="KTY17" s="254"/>
      <c r="KTZ17" s="254"/>
      <c r="KUA17" s="254"/>
      <c r="KUB17" s="254"/>
      <c r="KUC17" s="254"/>
      <c r="KUD17" s="254"/>
      <c r="KUE17" s="254"/>
      <c r="KUF17" s="254"/>
      <c r="KUG17" s="254"/>
      <c r="KUH17" s="254"/>
      <c r="KUI17" s="254"/>
      <c r="KUJ17" s="254"/>
      <c r="KUK17" s="254"/>
      <c r="KUL17" s="254"/>
      <c r="KUM17" s="254"/>
      <c r="KUN17" s="254"/>
      <c r="KUO17" s="254"/>
      <c r="KUP17" s="254"/>
      <c r="KUQ17" s="254"/>
      <c r="KUR17" s="254"/>
      <c r="KUS17" s="254"/>
      <c r="KUT17" s="254"/>
      <c r="KUU17" s="254"/>
      <c r="KUV17" s="254"/>
      <c r="KUW17" s="254"/>
      <c r="KUX17" s="254"/>
      <c r="KUY17" s="254"/>
      <c r="KUZ17" s="254"/>
      <c r="KVA17" s="254"/>
      <c r="KVB17" s="254"/>
      <c r="KVC17" s="254"/>
      <c r="KVD17" s="254"/>
      <c r="KVE17" s="254"/>
      <c r="KVF17" s="254"/>
      <c r="KVG17" s="254"/>
      <c r="KVH17" s="254"/>
      <c r="KVI17" s="254"/>
      <c r="KVJ17" s="254"/>
      <c r="KVK17" s="254"/>
      <c r="KVL17" s="254"/>
      <c r="KVM17" s="254"/>
      <c r="KVN17" s="254"/>
      <c r="KVO17" s="254"/>
      <c r="KVP17" s="254"/>
      <c r="KVQ17" s="254"/>
      <c r="KVR17" s="254"/>
      <c r="KVS17" s="254"/>
      <c r="KVT17" s="254"/>
      <c r="KVU17" s="254"/>
      <c r="KVV17" s="254"/>
      <c r="KVW17" s="254"/>
      <c r="KVX17" s="254"/>
      <c r="KVY17" s="254"/>
      <c r="KVZ17" s="254"/>
      <c r="KWA17" s="254"/>
      <c r="KWB17" s="254"/>
      <c r="KWC17" s="254"/>
      <c r="KWD17" s="254"/>
      <c r="KWE17" s="254"/>
      <c r="KWF17" s="254"/>
      <c r="KWG17" s="254"/>
      <c r="KWH17" s="254"/>
      <c r="KWI17" s="254"/>
      <c r="KWJ17" s="254"/>
      <c r="KWK17" s="254"/>
      <c r="KWL17" s="254"/>
      <c r="KWM17" s="254"/>
      <c r="KWN17" s="254"/>
      <c r="KWO17" s="254"/>
      <c r="KWP17" s="254"/>
      <c r="KWQ17" s="254"/>
      <c r="KWR17" s="254"/>
      <c r="KWS17" s="254"/>
      <c r="KWT17" s="254"/>
      <c r="KWU17" s="254"/>
      <c r="KWV17" s="254"/>
      <c r="KWW17" s="254"/>
      <c r="KWX17" s="254"/>
      <c r="KWY17" s="254"/>
      <c r="KWZ17" s="254"/>
      <c r="KXA17" s="254"/>
      <c r="KXB17" s="254"/>
      <c r="KXC17" s="254"/>
      <c r="KXD17" s="254"/>
      <c r="KXE17" s="254"/>
      <c r="KXF17" s="254"/>
      <c r="KXG17" s="254"/>
      <c r="KXH17" s="254"/>
      <c r="KXI17" s="254"/>
      <c r="KXJ17" s="254"/>
      <c r="KXK17" s="254"/>
      <c r="KXL17" s="254"/>
      <c r="KXM17" s="254"/>
      <c r="KXN17" s="254"/>
      <c r="KXO17" s="254"/>
      <c r="KXP17" s="254"/>
      <c r="KXQ17" s="254"/>
      <c r="KXR17" s="254"/>
      <c r="KXS17" s="254"/>
      <c r="KXT17" s="254"/>
      <c r="KXU17" s="254"/>
      <c r="KXV17" s="254"/>
      <c r="KXW17" s="254"/>
      <c r="KXX17" s="254"/>
      <c r="KXY17" s="254"/>
      <c r="KXZ17" s="254"/>
      <c r="KYA17" s="254"/>
      <c r="KYB17" s="254"/>
      <c r="KYC17" s="254"/>
      <c r="KYD17" s="254"/>
      <c r="KYE17" s="254"/>
      <c r="KYF17" s="254"/>
      <c r="KYG17" s="254"/>
      <c r="KYH17" s="254"/>
      <c r="KYI17" s="254"/>
      <c r="KYJ17" s="254"/>
      <c r="KYK17" s="254"/>
      <c r="KYL17" s="254"/>
      <c r="KYM17" s="254"/>
      <c r="KYN17" s="254"/>
      <c r="KYO17" s="254"/>
      <c r="KYP17" s="254"/>
      <c r="KYQ17" s="254"/>
      <c r="KYR17" s="254"/>
      <c r="KYS17" s="254"/>
      <c r="KYT17" s="254"/>
      <c r="KYU17" s="254"/>
      <c r="KYV17" s="254"/>
      <c r="KYW17" s="254"/>
      <c r="KYX17" s="254"/>
      <c r="KYY17" s="254"/>
      <c r="KYZ17" s="254"/>
      <c r="KZA17" s="254"/>
      <c r="KZB17" s="254"/>
      <c r="KZC17" s="254"/>
      <c r="KZD17" s="254"/>
      <c r="KZE17" s="254"/>
      <c r="KZF17" s="254"/>
      <c r="KZG17" s="254"/>
      <c r="KZH17" s="254"/>
      <c r="KZI17" s="254"/>
      <c r="KZJ17" s="254"/>
      <c r="KZK17" s="254"/>
      <c r="KZL17" s="254"/>
      <c r="KZM17" s="254"/>
      <c r="KZN17" s="254"/>
      <c r="KZO17" s="254"/>
      <c r="KZP17" s="254"/>
      <c r="KZQ17" s="254"/>
      <c r="KZR17" s="254"/>
      <c r="KZS17" s="254"/>
      <c r="KZT17" s="254"/>
      <c r="KZU17" s="254"/>
      <c r="KZV17" s="254"/>
      <c r="KZW17" s="254"/>
      <c r="KZX17" s="254"/>
      <c r="KZY17" s="254"/>
      <c r="KZZ17" s="254"/>
      <c r="LAA17" s="254"/>
      <c r="LAB17" s="254"/>
      <c r="LAC17" s="254"/>
      <c r="LAD17" s="254"/>
      <c r="LAE17" s="254"/>
      <c r="LAF17" s="254"/>
      <c r="LAG17" s="254"/>
      <c r="LAH17" s="254"/>
      <c r="LAI17" s="254"/>
      <c r="LAJ17" s="254"/>
      <c r="LAK17" s="254"/>
      <c r="LAL17" s="254"/>
      <c r="LAM17" s="254"/>
      <c r="LAN17" s="254"/>
      <c r="LAO17" s="254"/>
      <c r="LAP17" s="254"/>
      <c r="LAQ17" s="254"/>
      <c r="LAR17" s="254"/>
      <c r="LAS17" s="254"/>
      <c r="LAT17" s="254"/>
      <c r="LAU17" s="254"/>
      <c r="LAV17" s="254"/>
      <c r="LAW17" s="254"/>
      <c r="LAX17" s="254"/>
      <c r="LAY17" s="254"/>
      <c r="LAZ17" s="254"/>
      <c r="LBA17" s="254"/>
      <c r="LBB17" s="254"/>
      <c r="LBC17" s="254"/>
      <c r="LBD17" s="254"/>
      <c r="LBE17" s="254"/>
      <c r="LBF17" s="254"/>
      <c r="LBG17" s="254"/>
      <c r="LBH17" s="254"/>
      <c r="LBI17" s="254"/>
      <c r="LBJ17" s="254"/>
      <c r="LBK17" s="254"/>
      <c r="LBL17" s="254"/>
      <c r="LBM17" s="254"/>
      <c r="LBN17" s="254"/>
      <c r="LBO17" s="254"/>
      <c r="LBP17" s="254"/>
      <c r="LBQ17" s="254"/>
      <c r="LBR17" s="254"/>
      <c r="LBS17" s="254"/>
      <c r="LBT17" s="254"/>
      <c r="LBU17" s="254"/>
      <c r="LBV17" s="254"/>
      <c r="LBW17" s="254"/>
      <c r="LBX17" s="254"/>
      <c r="LBY17" s="254"/>
      <c r="LBZ17" s="254"/>
      <c r="LCA17" s="254"/>
      <c r="LCB17" s="254"/>
      <c r="LCC17" s="254"/>
      <c r="LCD17" s="254"/>
      <c r="LCE17" s="254"/>
      <c r="LCF17" s="254"/>
      <c r="LCG17" s="254"/>
      <c r="LCH17" s="254"/>
      <c r="LCI17" s="254"/>
      <c r="LCJ17" s="254"/>
      <c r="LCK17" s="254"/>
      <c r="LCL17" s="254"/>
      <c r="LCM17" s="254"/>
      <c r="LCN17" s="254"/>
      <c r="LCO17" s="254"/>
      <c r="LCP17" s="254"/>
      <c r="LCQ17" s="254"/>
      <c r="LCR17" s="254"/>
      <c r="LCS17" s="254"/>
      <c r="LCT17" s="254"/>
      <c r="LCU17" s="254"/>
      <c r="LCV17" s="254"/>
      <c r="LCW17" s="254"/>
      <c r="LCX17" s="254"/>
      <c r="LCY17" s="254"/>
      <c r="LCZ17" s="254"/>
      <c r="LDA17" s="254"/>
      <c r="LDB17" s="254"/>
      <c r="LDC17" s="254"/>
      <c r="LDD17" s="254"/>
      <c r="LDE17" s="254"/>
      <c r="LDF17" s="254"/>
      <c r="LDG17" s="254"/>
      <c r="LDH17" s="254"/>
      <c r="LDI17" s="254"/>
      <c r="LDJ17" s="254"/>
      <c r="LDK17" s="254"/>
      <c r="LDL17" s="254"/>
      <c r="LDM17" s="254"/>
      <c r="LDN17" s="254"/>
      <c r="LDO17" s="254"/>
      <c r="LDP17" s="254"/>
      <c r="LDQ17" s="254"/>
      <c r="LDR17" s="254"/>
      <c r="LDS17" s="254"/>
      <c r="LDT17" s="254"/>
      <c r="LDU17" s="254"/>
      <c r="LDV17" s="254"/>
      <c r="LDW17" s="254"/>
      <c r="LDX17" s="254"/>
      <c r="LDY17" s="254"/>
      <c r="LDZ17" s="254"/>
      <c r="LEA17" s="254"/>
      <c r="LEB17" s="254"/>
      <c r="LEC17" s="254"/>
      <c r="LED17" s="254"/>
      <c r="LEE17" s="254"/>
      <c r="LEF17" s="254"/>
      <c r="LEG17" s="254"/>
      <c r="LEH17" s="254"/>
      <c r="LEI17" s="254"/>
      <c r="LEJ17" s="254"/>
      <c r="LEK17" s="254"/>
      <c r="LEL17" s="254"/>
      <c r="LEM17" s="254"/>
      <c r="LEN17" s="254"/>
      <c r="LEO17" s="254"/>
      <c r="LEP17" s="254"/>
      <c r="LEQ17" s="254"/>
      <c r="LER17" s="254"/>
      <c r="LES17" s="254"/>
      <c r="LET17" s="254"/>
      <c r="LEU17" s="254"/>
      <c r="LEV17" s="254"/>
      <c r="LEW17" s="254"/>
      <c r="LEX17" s="254"/>
      <c r="LEY17" s="254"/>
      <c r="LEZ17" s="254"/>
      <c r="LFA17" s="254"/>
      <c r="LFB17" s="254"/>
      <c r="LFC17" s="254"/>
      <c r="LFD17" s="254"/>
      <c r="LFE17" s="254"/>
      <c r="LFF17" s="254"/>
      <c r="LFG17" s="254"/>
      <c r="LFH17" s="254"/>
      <c r="LFI17" s="254"/>
      <c r="LFJ17" s="254"/>
      <c r="LFK17" s="254"/>
      <c r="LFL17" s="254"/>
      <c r="LFM17" s="254"/>
      <c r="LFN17" s="254"/>
      <c r="LFO17" s="254"/>
      <c r="LFP17" s="254"/>
      <c r="LFQ17" s="254"/>
      <c r="LFR17" s="254"/>
      <c r="LFS17" s="254"/>
      <c r="LFT17" s="254"/>
      <c r="LFU17" s="254"/>
      <c r="LFV17" s="254"/>
      <c r="LFW17" s="254"/>
      <c r="LFX17" s="254"/>
      <c r="LFY17" s="254"/>
      <c r="LFZ17" s="254"/>
      <c r="LGA17" s="254"/>
      <c r="LGB17" s="254"/>
      <c r="LGC17" s="254"/>
      <c r="LGD17" s="254"/>
      <c r="LGE17" s="254"/>
      <c r="LGF17" s="254"/>
      <c r="LGG17" s="254"/>
      <c r="LGH17" s="254"/>
      <c r="LGI17" s="254"/>
      <c r="LGJ17" s="254"/>
      <c r="LGK17" s="254"/>
      <c r="LGL17" s="254"/>
      <c r="LGM17" s="254"/>
      <c r="LGN17" s="254"/>
      <c r="LGO17" s="254"/>
      <c r="LGP17" s="254"/>
      <c r="LGQ17" s="254"/>
      <c r="LGR17" s="254"/>
      <c r="LGS17" s="254"/>
      <c r="LGT17" s="254"/>
      <c r="LGU17" s="254"/>
      <c r="LGV17" s="254"/>
      <c r="LGW17" s="254"/>
      <c r="LGX17" s="254"/>
      <c r="LGY17" s="254"/>
      <c r="LGZ17" s="254"/>
      <c r="LHA17" s="254"/>
      <c r="LHB17" s="254"/>
      <c r="LHC17" s="254"/>
      <c r="LHD17" s="254"/>
      <c r="LHE17" s="254"/>
      <c r="LHF17" s="254"/>
      <c r="LHG17" s="254"/>
      <c r="LHH17" s="254"/>
      <c r="LHI17" s="254"/>
      <c r="LHJ17" s="254"/>
      <c r="LHK17" s="254"/>
      <c r="LHL17" s="254"/>
      <c r="LHM17" s="254"/>
      <c r="LHN17" s="254"/>
      <c r="LHO17" s="254"/>
      <c r="LHP17" s="254"/>
      <c r="LHQ17" s="254"/>
      <c r="LHR17" s="254"/>
      <c r="LHS17" s="254"/>
      <c r="LHT17" s="254"/>
      <c r="LHU17" s="254"/>
      <c r="LHV17" s="254"/>
      <c r="LHW17" s="254"/>
      <c r="LHX17" s="254"/>
      <c r="LHY17" s="254"/>
      <c r="LHZ17" s="254"/>
      <c r="LIA17" s="254"/>
      <c r="LIB17" s="254"/>
      <c r="LIC17" s="254"/>
      <c r="LID17" s="254"/>
      <c r="LIE17" s="254"/>
      <c r="LIF17" s="254"/>
      <c r="LIG17" s="254"/>
      <c r="LIH17" s="254"/>
      <c r="LII17" s="254"/>
      <c r="LIJ17" s="254"/>
      <c r="LIK17" s="254"/>
      <c r="LIL17" s="254"/>
      <c r="LIM17" s="254"/>
      <c r="LIN17" s="254"/>
      <c r="LIO17" s="254"/>
      <c r="LIP17" s="254"/>
      <c r="LIQ17" s="254"/>
      <c r="LIR17" s="254"/>
      <c r="LIS17" s="254"/>
      <c r="LIT17" s="254"/>
      <c r="LIU17" s="254"/>
      <c r="LIV17" s="254"/>
      <c r="LIW17" s="254"/>
      <c r="LIX17" s="254"/>
      <c r="LIY17" s="254"/>
      <c r="LIZ17" s="254"/>
      <c r="LJA17" s="254"/>
      <c r="LJB17" s="254"/>
      <c r="LJC17" s="254"/>
      <c r="LJD17" s="254"/>
      <c r="LJE17" s="254"/>
      <c r="LJF17" s="254"/>
      <c r="LJG17" s="254"/>
      <c r="LJH17" s="254"/>
      <c r="LJI17" s="254"/>
      <c r="LJJ17" s="254"/>
      <c r="LJK17" s="254"/>
      <c r="LJL17" s="254"/>
      <c r="LJM17" s="254"/>
      <c r="LJN17" s="254"/>
      <c r="LJO17" s="254"/>
      <c r="LJP17" s="254"/>
      <c r="LJQ17" s="254"/>
      <c r="LJR17" s="254"/>
      <c r="LJS17" s="254"/>
      <c r="LJT17" s="254"/>
      <c r="LJU17" s="254"/>
      <c r="LJV17" s="254"/>
      <c r="LJW17" s="254"/>
      <c r="LJX17" s="254"/>
      <c r="LJY17" s="254"/>
      <c r="LJZ17" s="254"/>
      <c r="LKA17" s="254"/>
      <c r="LKB17" s="254"/>
      <c r="LKC17" s="254"/>
      <c r="LKD17" s="254"/>
      <c r="LKE17" s="254"/>
      <c r="LKF17" s="254"/>
      <c r="LKG17" s="254"/>
      <c r="LKH17" s="254"/>
      <c r="LKI17" s="254"/>
      <c r="LKJ17" s="254"/>
      <c r="LKK17" s="254"/>
      <c r="LKL17" s="254"/>
      <c r="LKM17" s="254"/>
      <c r="LKN17" s="254"/>
      <c r="LKO17" s="254"/>
      <c r="LKP17" s="254"/>
      <c r="LKQ17" s="254"/>
      <c r="LKR17" s="254"/>
      <c r="LKS17" s="254"/>
      <c r="LKT17" s="254"/>
      <c r="LKU17" s="254"/>
      <c r="LKV17" s="254"/>
      <c r="LKW17" s="254"/>
      <c r="LKX17" s="254"/>
      <c r="LKY17" s="254"/>
      <c r="LKZ17" s="254"/>
      <c r="LLA17" s="254"/>
      <c r="LLB17" s="254"/>
      <c r="LLC17" s="254"/>
      <c r="LLD17" s="254"/>
      <c r="LLE17" s="254"/>
      <c r="LLF17" s="254"/>
      <c r="LLG17" s="254"/>
      <c r="LLH17" s="254"/>
      <c r="LLI17" s="254"/>
      <c r="LLJ17" s="254"/>
      <c r="LLK17" s="254"/>
      <c r="LLL17" s="254"/>
      <c r="LLM17" s="254"/>
      <c r="LLN17" s="254"/>
      <c r="LLO17" s="254"/>
      <c r="LLP17" s="254"/>
      <c r="LLQ17" s="254"/>
      <c r="LLR17" s="254"/>
      <c r="LLS17" s="254"/>
      <c r="LLT17" s="254"/>
      <c r="LLU17" s="254"/>
      <c r="LLV17" s="254"/>
      <c r="LLW17" s="254"/>
      <c r="LLX17" s="254"/>
      <c r="LLY17" s="254"/>
      <c r="LLZ17" s="254"/>
      <c r="LMA17" s="254"/>
      <c r="LMB17" s="254"/>
      <c r="LMC17" s="254"/>
      <c r="LMD17" s="254"/>
      <c r="LME17" s="254"/>
      <c r="LMF17" s="254"/>
      <c r="LMG17" s="254"/>
      <c r="LMH17" s="254"/>
      <c r="LMI17" s="254"/>
      <c r="LMJ17" s="254"/>
      <c r="LMK17" s="254"/>
      <c r="LML17" s="254"/>
      <c r="LMM17" s="254"/>
      <c r="LMN17" s="254"/>
      <c r="LMO17" s="254"/>
      <c r="LMP17" s="254"/>
      <c r="LMQ17" s="254"/>
      <c r="LMR17" s="254"/>
      <c r="LMS17" s="254"/>
      <c r="LMT17" s="254"/>
      <c r="LMU17" s="254"/>
      <c r="LMV17" s="254"/>
      <c r="LMW17" s="254"/>
      <c r="LMX17" s="254"/>
      <c r="LMY17" s="254"/>
      <c r="LMZ17" s="254"/>
      <c r="LNA17" s="254"/>
      <c r="LNB17" s="254"/>
      <c r="LNC17" s="254"/>
      <c r="LND17" s="254"/>
      <c r="LNE17" s="254"/>
      <c r="LNF17" s="254"/>
      <c r="LNG17" s="254"/>
      <c r="LNH17" s="254"/>
      <c r="LNI17" s="254"/>
      <c r="LNJ17" s="254"/>
      <c r="LNK17" s="254"/>
      <c r="LNL17" s="254"/>
      <c r="LNM17" s="254"/>
      <c r="LNN17" s="254"/>
      <c r="LNO17" s="254"/>
      <c r="LNP17" s="254"/>
      <c r="LNQ17" s="254"/>
      <c r="LNR17" s="254"/>
      <c r="LNS17" s="254"/>
      <c r="LNT17" s="254"/>
      <c r="LNU17" s="254"/>
      <c r="LNV17" s="254"/>
      <c r="LNW17" s="254"/>
      <c r="LNX17" s="254"/>
      <c r="LNY17" s="254"/>
      <c r="LNZ17" s="254"/>
      <c r="LOA17" s="254"/>
      <c r="LOB17" s="254"/>
      <c r="LOC17" s="254"/>
      <c r="LOD17" s="254"/>
      <c r="LOE17" s="254"/>
      <c r="LOF17" s="254"/>
      <c r="LOG17" s="254"/>
      <c r="LOH17" s="254"/>
      <c r="LOI17" s="254"/>
      <c r="LOJ17" s="254"/>
      <c r="LOK17" s="254"/>
      <c r="LOL17" s="254"/>
      <c r="LOM17" s="254"/>
      <c r="LON17" s="254"/>
      <c r="LOO17" s="254"/>
      <c r="LOP17" s="254"/>
      <c r="LOQ17" s="254"/>
      <c r="LOR17" s="254"/>
      <c r="LOS17" s="254"/>
      <c r="LOT17" s="254"/>
      <c r="LOU17" s="254"/>
      <c r="LOV17" s="254"/>
      <c r="LOW17" s="254"/>
      <c r="LOX17" s="254"/>
      <c r="LOY17" s="254"/>
      <c r="LOZ17" s="254"/>
      <c r="LPA17" s="254"/>
      <c r="LPB17" s="254"/>
      <c r="LPC17" s="254"/>
      <c r="LPD17" s="254"/>
      <c r="LPE17" s="254"/>
      <c r="LPF17" s="254"/>
      <c r="LPG17" s="254"/>
      <c r="LPH17" s="254"/>
      <c r="LPI17" s="254"/>
      <c r="LPJ17" s="254"/>
      <c r="LPK17" s="254"/>
      <c r="LPL17" s="254"/>
      <c r="LPM17" s="254"/>
      <c r="LPN17" s="254"/>
      <c r="LPO17" s="254"/>
      <c r="LPP17" s="254"/>
      <c r="LPQ17" s="254"/>
      <c r="LPR17" s="254"/>
      <c r="LPS17" s="254"/>
      <c r="LPT17" s="254"/>
      <c r="LPU17" s="254"/>
      <c r="LPV17" s="254"/>
      <c r="LPW17" s="254"/>
      <c r="LPX17" s="254"/>
      <c r="LPY17" s="254"/>
      <c r="LPZ17" s="254"/>
      <c r="LQA17" s="254"/>
      <c r="LQB17" s="254"/>
      <c r="LQC17" s="254"/>
      <c r="LQD17" s="254"/>
      <c r="LQE17" s="254"/>
      <c r="LQF17" s="254"/>
      <c r="LQG17" s="254"/>
      <c r="LQH17" s="254"/>
      <c r="LQI17" s="254"/>
      <c r="LQJ17" s="254"/>
      <c r="LQK17" s="254"/>
      <c r="LQL17" s="254"/>
      <c r="LQM17" s="254"/>
      <c r="LQN17" s="254"/>
      <c r="LQO17" s="254"/>
      <c r="LQP17" s="254"/>
      <c r="LQQ17" s="254"/>
      <c r="LQR17" s="254"/>
      <c r="LQS17" s="254"/>
      <c r="LQT17" s="254"/>
      <c r="LQU17" s="254"/>
      <c r="LQV17" s="254"/>
      <c r="LQW17" s="254"/>
      <c r="LQX17" s="254"/>
      <c r="LQY17" s="254"/>
      <c r="LQZ17" s="254"/>
      <c r="LRA17" s="254"/>
      <c r="LRB17" s="254"/>
      <c r="LRC17" s="254"/>
      <c r="LRD17" s="254"/>
      <c r="LRE17" s="254"/>
      <c r="LRF17" s="254"/>
      <c r="LRG17" s="254"/>
      <c r="LRH17" s="254"/>
      <c r="LRI17" s="254"/>
      <c r="LRJ17" s="254"/>
      <c r="LRK17" s="254"/>
      <c r="LRL17" s="254"/>
      <c r="LRM17" s="254"/>
      <c r="LRN17" s="254"/>
      <c r="LRO17" s="254"/>
      <c r="LRP17" s="254"/>
      <c r="LRQ17" s="254"/>
      <c r="LRR17" s="254"/>
      <c r="LRS17" s="254"/>
      <c r="LRT17" s="254"/>
      <c r="LRU17" s="254"/>
      <c r="LRV17" s="254"/>
      <c r="LRW17" s="254"/>
      <c r="LRX17" s="254"/>
      <c r="LRY17" s="254"/>
      <c r="LRZ17" s="254"/>
      <c r="LSA17" s="254"/>
      <c r="LSB17" s="254"/>
      <c r="LSC17" s="254"/>
      <c r="LSD17" s="254"/>
      <c r="LSE17" s="254"/>
      <c r="LSF17" s="254"/>
      <c r="LSG17" s="254"/>
      <c r="LSH17" s="254"/>
      <c r="LSI17" s="254"/>
      <c r="LSJ17" s="254"/>
      <c r="LSK17" s="254"/>
      <c r="LSL17" s="254"/>
      <c r="LSM17" s="254"/>
      <c r="LSN17" s="254"/>
      <c r="LSO17" s="254"/>
      <c r="LSP17" s="254"/>
      <c r="LSQ17" s="254"/>
      <c r="LSR17" s="254"/>
      <c r="LSS17" s="254"/>
      <c r="LST17" s="254"/>
      <c r="LSU17" s="254"/>
      <c r="LSV17" s="254"/>
      <c r="LSW17" s="254"/>
      <c r="LSX17" s="254"/>
      <c r="LSY17" s="254"/>
      <c r="LSZ17" s="254"/>
      <c r="LTA17" s="254"/>
      <c r="LTB17" s="254"/>
      <c r="LTC17" s="254"/>
      <c r="LTD17" s="254"/>
      <c r="LTE17" s="254"/>
      <c r="LTF17" s="254"/>
      <c r="LTG17" s="254"/>
      <c r="LTH17" s="254"/>
      <c r="LTI17" s="254"/>
      <c r="LTJ17" s="254"/>
      <c r="LTK17" s="254"/>
      <c r="LTL17" s="254"/>
      <c r="LTM17" s="254"/>
      <c r="LTN17" s="254"/>
      <c r="LTO17" s="254"/>
      <c r="LTP17" s="254"/>
      <c r="LTQ17" s="254"/>
      <c r="LTR17" s="254"/>
      <c r="LTS17" s="254"/>
      <c r="LTT17" s="254"/>
      <c r="LTU17" s="254"/>
      <c r="LTV17" s="254"/>
      <c r="LTW17" s="254"/>
      <c r="LTX17" s="254"/>
      <c r="LTY17" s="254"/>
      <c r="LTZ17" s="254"/>
      <c r="LUA17" s="254"/>
      <c r="LUB17" s="254"/>
      <c r="LUC17" s="254"/>
      <c r="LUD17" s="254"/>
      <c r="LUE17" s="254"/>
      <c r="LUF17" s="254"/>
      <c r="LUG17" s="254"/>
      <c r="LUH17" s="254"/>
      <c r="LUI17" s="254"/>
      <c r="LUJ17" s="254"/>
      <c r="LUK17" s="254"/>
      <c r="LUL17" s="254"/>
      <c r="LUM17" s="254"/>
      <c r="LUN17" s="254"/>
      <c r="LUO17" s="254"/>
      <c r="LUP17" s="254"/>
      <c r="LUQ17" s="254"/>
      <c r="LUR17" s="254"/>
      <c r="LUS17" s="254"/>
      <c r="LUT17" s="254"/>
      <c r="LUU17" s="254"/>
      <c r="LUV17" s="254"/>
      <c r="LUW17" s="254"/>
      <c r="LUX17" s="254"/>
      <c r="LUY17" s="254"/>
      <c r="LUZ17" s="254"/>
      <c r="LVA17" s="254"/>
      <c r="LVB17" s="254"/>
      <c r="LVC17" s="254"/>
      <c r="LVD17" s="254"/>
      <c r="LVE17" s="254"/>
      <c r="LVF17" s="254"/>
      <c r="LVG17" s="254"/>
      <c r="LVH17" s="254"/>
      <c r="LVI17" s="254"/>
      <c r="LVJ17" s="254"/>
      <c r="LVK17" s="254"/>
      <c r="LVL17" s="254"/>
      <c r="LVM17" s="254"/>
      <c r="LVN17" s="254"/>
      <c r="LVO17" s="254"/>
      <c r="LVP17" s="254"/>
      <c r="LVQ17" s="254"/>
      <c r="LVR17" s="254"/>
      <c r="LVS17" s="254"/>
      <c r="LVT17" s="254"/>
      <c r="LVU17" s="254"/>
      <c r="LVV17" s="254"/>
      <c r="LVW17" s="254"/>
      <c r="LVX17" s="254"/>
      <c r="LVY17" s="254"/>
      <c r="LVZ17" s="254"/>
      <c r="LWA17" s="254"/>
      <c r="LWB17" s="254"/>
      <c r="LWC17" s="254"/>
      <c r="LWD17" s="254"/>
      <c r="LWE17" s="254"/>
      <c r="LWF17" s="254"/>
      <c r="LWG17" s="254"/>
      <c r="LWH17" s="254"/>
      <c r="LWI17" s="254"/>
      <c r="LWJ17" s="254"/>
      <c r="LWK17" s="254"/>
      <c r="LWL17" s="254"/>
      <c r="LWM17" s="254"/>
      <c r="LWN17" s="254"/>
      <c r="LWO17" s="254"/>
      <c r="LWP17" s="254"/>
      <c r="LWQ17" s="254"/>
      <c r="LWR17" s="254"/>
      <c r="LWS17" s="254"/>
      <c r="LWT17" s="254"/>
      <c r="LWU17" s="254"/>
      <c r="LWV17" s="254"/>
      <c r="LWW17" s="254"/>
      <c r="LWX17" s="254"/>
      <c r="LWY17" s="254"/>
      <c r="LWZ17" s="254"/>
      <c r="LXA17" s="254"/>
      <c r="LXB17" s="254"/>
      <c r="LXC17" s="254"/>
      <c r="LXD17" s="254"/>
      <c r="LXE17" s="254"/>
      <c r="LXF17" s="254"/>
      <c r="LXG17" s="254"/>
      <c r="LXH17" s="254"/>
      <c r="LXI17" s="254"/>
      <c r="LXJ17" s="254"/>
      <c r="LXK17" s="254"/>
      <c r="LXL17" s="254"/>
      <c r="LXM17" s="254"/>
      <c r="LXN17" s="254"/>
      <c r="LXO17" s="254"/>
      <c r="LXP17" s="254"/>
      <c r="LXQ17" s="254"/>
      <c r="LXR17" s="254"/>
      <c r="LXS17" s="254"/>
      <c r="LXT17" s="254"/>
      <c r="LXU17" s="254"/>
      <c r="LXV17" s="254"/>
      <c r="LXW17" s="254"/>
      <c r="LXX17" s="254"/>
      <c r="LXY17" s="254"/>
      <c r="LXZ17" s="254"/>
      <c r="LYA17" s="254"/>
      <c r="LYB17" s="254"/>
      <c r="LYC17" s="254"/>
      <c r="LYD17" s="254"/>
      <c r="LYE17" s="254"/>
      <c r="LYF17" s="254"/>
      <c r="LYG17" s="254"/>
      <c r="LYH17" s="254"/>
      <c r="LYI17" s="254"/>
      <c r="LYJ17" s="254"/>
      <c r="LYK17" s="254"/>
      <c r="LYL17" s="254"/>
      <c r="LYM17" s="254"/>
      <c r="LYN17" s="254"/>
      <c r="LYO17" s="254"/>
      <c r="LYP17" s="254"/>
      <c r="LYQ17" s="254"/>
      <c r="LYR17" s="254"/>
      <c r="LYS17" s="254"/>
      <c r="LYT17" s="254"/>
      <c r="LYU17" s="254"/>
      <c r="LYV17" s="254"/>
      <c r="LYW17" s="254"/>
      <c r="LYX17" s="254"/>
      <c r="LYY17" s="254"/>
      <c r="LYZ17" s="254"/>
      <c r="LZA17" s="254"/>
      <c r="LZB17" s="254"/>
      <c r="LZC17" s="254"/>
      <c r="LZD17" s="254"/>
      <c r="LZE17" s="254"/>
      <c r="LZF17" s="254"/>
      <c r="LZG17" s="254"/>
      <c r="LZH17" s="254"/>
      <c r="LZI17" s="254"/>
      <c r="LZJ17" s="254"/>
      <c r="LZK17" s="254"/>
      <c r="LZL17" s="254"/>
      <c r="LZM17" s="254"/>
      <c r="LZN17" s="254"/>
      <c r="LZO17" s="254"/>
      <c r="LZP17" s="254"/>
      <c r="LZQ17" s="254"/>
      <c r="LZR17" s="254"/>
      <c r="LZS17" s="254"/>
      <c r="LZT17" s="254"/>
      <c r="LZU17" s="254"/>
      <c r="LZV17" s="254"/>
      <c r="LZW17" s="254"/>
      <c r="LZX17" s="254"/>
      <c r="LZY17" s="254"/>
      <c r="LZZ17" s="254"/>
      <c r="MAA17" s="254"/>
      <c r="MAB17" s="254"/>
      <c r="MAC17" s="254"/>
      <c r="MAD17" s="254"/>
      <c r="MAE17" s="254"/>
      <c r="MAF17" s="254"/>
      <c r="MAG17" s="254"/>
      <c r="MAH17" s="254"/>
      <c r="MAI17" s="254"/>
      <c r="MAJ17" s="254"/>
      <c r="MAK17" s="254"/>
      <c r="MAL17" s="254"/>
      <c r="MAM17" s="254"/>
      <c r="MAN17" s="254"/>
      <c r="MAO17" s="254"/>
      <c r="MAP17" s="254"/>
      <c r="MAQ17" s="254"/>
      <c r="MAR17" s="254"/>
      <c r="MAS17" s="254"/>
      <c r="MAT17" s="254"/>
      <c r="MAU17" s="254"/>
      <c r="MAV17" s="254"/>
      <c r="MAW17" s="254"/>
      <c r="MAX17" s="254"/>
      <c r="MAY17" s="254"/>
      <c r="MAZ17" s="254"/>
      <c r="MBA17" s="254"/>
      <c r="MBB17" s="254"/>
      <c r="MBC17" s="254"/>
      <c r="MBD17" s="254"/>
      <c r="MBE17" s="254"/>
      <c r="MBF17" s="254"/>
      <c r="MBG17" s="254"/>
      <c r="MBH17" s="254"/>
      <c r="MBI17" s="254"/>
      <c r="MBJ17" s="254"/>
      <c r="MBK17" s="254"/>
      <c r="MBL17" s="254"/>
      <c r="MBM17" s="254"/>
      <c r="MBN17" s="254"/>
      <c r="MBO17" s="254"/>
      <c r="MBP17" s="254"/>
      <c r="MBQ17" s="254"/>
      <c r="MBR17" s="254"/>
      <c r="MBS17" s="254"/>
      <c r="MBT17" s="254"/>
      <c r="MBU17" s="254"/>
      <c r="MBV17" s="254"/>
      <c r="MBW17" s="254"/>
      <c r="MBX17" s="254"/>
      <c r="MBY17" s="254"/>
      <c r="MBZ17" s="254"/>
      <c r="MCA17" s="254"/>
      <c r="MCB17" s="254"/>
      <c r="MCC17" s="254"/>
      <c r="MCD17" s="254"/>
      <c r="MCE17" s="254"/>
      <c r="MCF17" s="254"/>
      <c r="MCG17" s="254"/>
      <c r="MCH17" s="254"/>
      <c r="MCI17" s="254"/>
      <c r="MCJ17" s="254"/>
      <c r="MCK17" s="254"/>
      <c r="MCL17" s="254"/>
      <c r="MCM17" s="254"/>
      <c r="MCN17" s="254"/>
      <c r="MCO17" s="254"/>
      <c r="MCP17" s="254"/>
      <c r="MCQ17" s="254"/>
      <c r="MCR17" s="254"/>
      <c r="MCS17" s="254"/>
      <c r="MCT17" s="254"/>
      <c r="MCU17" s="254"/>
      <c r="MCV17" s="254"/>
      <c r="MCW17" s="254"/>
      <c r="MCX17" s="254"/>
      <c r="MCY17" s="254"/>
      <c r="MCZ17" s="254"/>
      <c r="MDA17" s="254"/>
      <c r="MDB17" s="254"/>
      <c r="MDC17" s="254"/>
      <c r="MDD17" s="254"/>
      <c r="MDE17" s="254"/>
      <c r="MDF17" s="254"/>
      <c r="MDG17" s="254"/>
      <c r="MDH17" s="254"/>
      <c r="MDI17" s="254"/>
      <c r="MDJ17" s="254"/>
      <c r="MDK17" s="254"/>
      <c r="MDL17" s="254"/>
      <c r="MDM17" s="254"/>
      <c r="MDN17" s="254"/>
      <c r="MDO17" s="254"/>
      <c r="MDP17" s="254"/>
      <c r="MDQ17" s="254"/>
      <c r="MDR17" s="254"/>
      <c r="MDS17" s="254"/>
      <c r="MDT17" s="254"/>
      <c r="MDU17" s="254"/>
      <c r="MDV17" s="254"/>
      <c r="MDW17" s="254"/>
      <c r="MDX17" s="254"/>
      <c r="MDY17" s="254"/>
      <c r="MDZ17" s="254"/>
      <c r="MEA17" s="254"/>
      <c r="MEB17" s="254"/>
      <c r="MEC17" s="254"/>
      <c r="MED17" s="254"/>
      <c r="MEE17" s="254"/>
      <c r="MEF17" s="254"/>
      <c r="MEG17" s="254"/>
      <c r="MEH17" s="254"/>
      <c r="MEI17" s="254"/>
      <c r="MEJ17" s="254"/>
      <c r="MEK17" s="254"/>
      <c r="MEL17" s="254"/>
      <c r="MEM17" s="254"/>
      <c r="MEN17" s="254"/>
      <c r="MEO17" s="254"/>
      <c r="MEP17" s="254"/>
      <c r="MEQ17" s="254"/>
      <c r="MER17" s="254"/>
      <c r="MES17" s="254"/>
      <c r="MET17" s="254"/>
      <c r="MEU17" s="254"/>
      <c r="MEV17" s="254"/>
      <c r="MEW17" s="254"/>
      <c r="MEX17" s="254"/>
      <c r="MEY17" s="254"/>
      <c r="MEZ17" s="254"/>
      <c r="MFA17" s="254"/>
      <c r="MFB17" s="254"/>
      <c r="MFC17" s="254"/>
      <c r="MFD17" s="254"/>
      <c r="MFE17" s="254"/>
      <c r="MFF17" s="254"/>
      <c r="MFG17" s="254"/>
      <c r="MFH17" s="254"/>
      <c r="MFI17" s="254"/>
      <c r="MFJ17" s="254"/>
      <c r="MFK17" s="254"/>
      <c r="MFL17" s="254"/>
      <c r="MFM17" s="254"/>
      <c r="MFN17" s="254"/>
      <c r="MFO17" s="254"/>
      <c r="MFP17" s="254"/>
      <c r="MFQ17" s="254"/>
      <c r="MFR17" s="254"/>
      <c r="MFS17" s="254"/>
      <c r="MFT17" s="254"/>
      <c r="MFU17" s="254"/>
      <c r="MFV17" s="254"/>
      <c r="MFW17" s="254"/>
      <c r="MFX17" s="254"/>
      <c r="MFY17" s="254"/>
      <c r="MFZ17" s="254"/>
      <c r="MGA17" s="254"/>
      <c r="MGB17" s="254"/>
      <c r="MGC17" s="254"/>
      <c r="MGD17" s="254"/>
      <c r="MGE17" s="254"/>
      <c r="MGF17" s="254"/>
      <c r="MGG17" s="254"/>
      <c r="MGH17" s="254"/>
      <c r="MGI17" s="254"/>
      <c r="MGJ17" s="254"/>
      <c r="MGK17" s="254"/>
      <c r="MGL17" s="254"/>
      <c r="MGM17" s="254"/>
      <c r="MGN17" s="254"/>
      <c r="MGO17" s="254"/>
      <c r="MGP17" s="254"/>
      <c r="MGQ17" s="254"/>
      <c r="MGR17" s="254"/>
      <c r="MGS17" s="254"/>
      <c r="MGT17" s="254"/>
      <c r="MGU17" s="254"/>
      <c r="MGV17" s="254"/>
      <c r="MGW17" s="254"/>
      <c r="MGX17" s="254"/>
      <c r="MGY17" s="254"/>
      <c r="MGZ17" s="254"/>
      <c r="MHA17" s="254"/>
      <c r="MHB17" s="254"/>
      <c r="MHC17" s="254"/>
      <c r="MHD17" s="254"/>
      <c r="MHE17" s="254"/>
      <c r="MHF17" s="254"/>
      <c r="MHG17" s="254"/>
      <c r="MHH17" s="254"/>
      <c r="MHI17" s="254"/>
      <c r="MHJ17" s="254"/>
      <c r="MHK17" s="254"/>
      <c r="MHL17" s="254"/>
      <c r="MHM17" s="254"/>
      <c r="MHN17" s="254"/>
      <c r="MHO17" s="254"/>
      <c r="MHP17" s="254"/>
      <c r="MHQ17" s="254"/>
      <c r="MHR17" s="254"/>
      <c r="MHS17" s="254"/>
      <c r="MHT17" s="254"/>
      <c r="MHU17" s="254"/>
      <c r="MHV17" s="254"/>
      <c r="MHW17" s="254"/>
      <c r="MHX17" s="254"/>
      <c r="MHY17" s="254"/>
      <c r="MHZ17" s="254"/>
      <c r="MIA17" s="254"/>
      <c r="MIB17" s="254"/>
      <c r="MIC17" s="254"/>
      <c r="MID17" s="254"/>
      <c r="MIE17" s="254"/>
      <c r="MIF17" s="254"/>
      <c r="MIG17" s="254"/>
      <c r="MIH17" s="254"/>
      <c r="MII17" s="254"/>
      <c r="MIJ17" s="254"/>
      <c r="MIK17" s="254"/>
      <c r="MIL17" s="254"/>
      <c r="MIM17" s="254"/>
      <c r="MIN17" s="254"/>
      <c r="MIO17" s="254"/>
      <c r="MIP17" s="254"/>
      <c r="MIQ17" s="254"/>
      <c r="MIR17" s="254"/>
      <c r="MIS17" s="254"/>
      <c r="MIT17" s="254"/>
      <c r="MIU17" s="254"/>
      <c r="MIV17" s="254"/>
      <c r="MIW17" s="254"/>
      <c r="MIX17" s="254"/>
      <c r="MIY17" s="254"/>
      <c r="MIZ17" s="254"/>
      <c r="MJA17" s="254"/>
      <c r="MJB17" s="254"/>
      <c r="MJC17" s="254"/>
      <c r="MJD17" s="254"/>
      <c r="MJE17" s="254"/>
      <c r="MJF17" s="254"/>
      <c r="MJG17" s="254"/>
      <c r="MJH17" s="254"/>
      <c r="MJI17" s="254"/>
      <c r="MJJ17" s="254"/>
      <c r="MJK17" s="254"/>
      <c r="MJL17" s="254"/>
      <c r="MJM17" s="254"/>
      <c r="MJN17" s="254"/>
      <c r="MJO17" s="254"/>
      <c r="MJP17" s="254"/>
      <c r="MJQ17" s="254"/>
      <c r="MJR17" s="254"/>
      <c r="MJS17" s="254"/>
      <c r="MJT17" s="254"/>
      <c r="MJU17" s="254"/>
      <c r="MJV17" s="254"/>
      <c r="MJW17" s="254"/>
      <c r="MJX17" s="254"/>
      <c r="MJY17" s="254"/>
      <c r="MJZ17" s="254"/>
      <c r="MKA17" s="254"/>
      <c r="MKB17" s="254"/>
      <c r="MKC17" s="254"/>
      <c r="MKD17" s="254"/>
      <c r="MKE17" s="254"/>
      <c r="MKF17" s="254"/>
      <c r="MKG17" s="254"/>
      <c r="MKH17" s="254"/>
      <c r="MKI17" s="254"/>
      <c r="MKJ17" s="254"/>
      <c r="MKK17" s="254"/>
      <c r="MKL17" s="254"/>
      <c r="MKM17" s="254"/>
      <c r="MKN17" s="254"/>
      <c r="MKO17" s="254"/>
      <c r="MKP17" s="254"/>
      <c r="MKQ17" s="254"/>
      <c r="MKR17" s="254"/>
      <c r="MKS17" s="254"/>
      <c r="MKT17" s="254"/>
      <c r="MKU17" s="254"/>
      <c r="MKV17" s="254"/>
      <c r="MKW17" s="254"/>
      <c r="MKX17" s="254"/>
      <c r="MKY17" s="254"/>
      <c r="MKZ17" s="254"/>
      <c r="MLA17" s="254"/>
      <c r="MLB17" s="254"/>
      <c r="MLC17" s="254"/>
      <c r="MLD17" s="254"/>
      <c r="MLE17" s="254"/>
      <c r="MLF17" s="254"/>
      <c r="MLG17" s="254"/>
      <c r="MLH17" s="254"/>
      <c r="MLI17" s="254"/>
      <c r="MLJ17" s="254"/>
      <c r="MLK17" s="254"/>
      <c r="MLL17" s="254"/>
      <c r="MLM17" s="254"/>
      <c r="MLN17" s="254"/>
      <c r="MLO17" s="254"/>
      <c r="MLP17" s="254"/>
      <c r="MLQ17" s="254"/>
      <c r="MLR17" s="254"/>
      <c r="MLS17" s="254"/>
      <c r="MLT17" s="254"/>
      <c r="MLU17" s="254"/>
      <c r="MLV17" s="254"/>
      <c r="MLW17" s="254"/>
      <c r="MLX17" s="254"/>
      <c r="MLY17" s="254"/>
      <c r="MLZ17" s="254"/>
      <c r="MMA17" s="254"/>
      <c r="MMB17" s="254"/>
      <c r="MMC17" s="254"/>
      <c r="MMD17" s="254"/>
      <c r="MME17" s="254"/>
      <c r="MMF17" s="254"/>
      <c r="MMG17" s="254"/>
      <c r="MMH17" s="254"/>
      <c r="MMI17" s="254"/>
      <c r="MMJ17" s="254"/>
      <c r="MMK17" s="254"/>
      <c r="MML17" s="254"/>
      <c r="MMM17" s="254"/>
      <c r="MMN17" s="254"/>
      <c r="MMO17" s="254"/>
      <c r="MMP17" s="254"/>
      <c r="MMQ17" s="254"/>
      <c r="MMR17" s="254"/>
      <c r="MMS17" s="254"/>
      <c r="MMT17" s="254"/>
      <c r="MMU17" s="254"/>
      <c r="MMV17" s="254"/>
      <c r="MMW17" s="254"/>
      <c r="MMX17" s="254"/>
      <c r="MMY17" s="254"/>
      <c r="MMZ17" s="254"/>
      <c r="MNA17" s="254"/>
      <c r="MNB17" s="254"/>
      <c r="MNC17" s="254"/>
      <c r="MND17" s="254"/>
      <c r="MNE17" s="254"/>
      <c r="MNF17" s="254"/>
      <c r="MNG17" s="254"/>
      <c r="MNH17" s="254"/>
      <c r="MNI17" s="254"/>
      <c r="MNJ17" s="254"/>
      <c r="MNK17" s="254"/>
      <c r="MNL17" s="254"/>
      <c r="MNM17" s="254"/>
      <c r="MNN17" s="254"/>
      <c r="MNO17" s="254"/>
      <c r="MNP17" s="254"/>
      <c r="MNQ17" s="254"/>
      <c r="MNR17" s="254"/>
      <c r="MNS17" s="254"/>
      <c r="MNT17" s="254"/>
      <c r="MNU17" s="254"/>
      <c r="MNV17" s="254"/>
      <c r="MNW17" s="254"/>
      <c r="MNX17" s="254"/>
      <c r="MNY17" s="254"/>
      <c r="MNZ17" s="254"/>
      <c r="MOA17" s="254"/>
      <c r="MOB17" s="254"/>
      <c r="MOC17" s="254"/>
      <c r="MOD17" s="254"/>
      <c r="MOE17" s="254"/>
      <c r="MOF17" s="254"/>
      <c r="MOG17" s="254"/>
      <c r="MOH17" s="254"/>
      <c r="MOI17" s="254"/>
      <c r="MOJ17" s="254"/>
      <c r="MOK17" s="254"/>
      <c r="MOL17" s="254"/>
      <c r="MOM17" s="254"/>
      <c r="MON17" s="254"/>
      <c r="MOO17" s="254"/>
      <c r="MOP17" s="254"/>
      <c r="MOQ17" s="254"/>
      <c r="MOR17" s="254"/>
      <c r="MOS17" s="254"/>
      <c r="MOT17" s="254"/>
      <c r="MOU17" s="254"/>
      <c r="MOV17" s="254"/>
      <c r="MOW17" s="254"/>
      <c r="MOX17" s="254"/>
      <c r="MOY17" s="254"/>
      <c r="MOZ17" s="254"/>
      <c r="MPA17" s="254"/>
      <c r="MPB17" s="254"/>
      <c r="MPC17" s="254"/>
      <c r="MPD17" s="254"/>
      <c r="MPE17" s="254"/>
      <c r="MPF17" s="254"/>
      <c r="MPG17" s="254"/>
      <c r="MPH17" s="254"/>
      <c r="MPI17" s="254"/>
      <c r="MPJ17" s="254"/>
      <c r="MPK17" s="254"/>
      <c r="MPL17" s="254"/>
      <c r="MPM17" s="254"/>
      <c r="MPN17" s="254"/>
      <c r="MPO17" s="254"/>
      <c r="MPP17" s="254"/>
      <c r="MPQ17" s="254"/>
      <c r="MPR17" s="254"/>
      <c r="MPS17" s="254"/>
      <c r="MPT17" s="254"/>
      <c r="MPU17" s="254"/>
      <c r="MPV17" s="254"/>
      <c r="MPW17" s="254"/>
      <c r="MPX17" s="254"/>
      <c r="MPY17" s="254"/>
      <c r="MPZ17" s="254"/>
      <c r="MQA17" s="254"/>
      <c r="MQB17" s="254"/>
      <c r="MQC17" s="254"/>
      <c r="MQD17" s="254"/>
      <c r="MQE17" s="254"/>
      <c r="MQF17" s="254"/>
      <c r="MQG17" s="254"/>
      <c r="MQH17" s="254"/>
      <c r="MQI17" s="254"/>
      <c r="MQJ17" s="254"/>
      <c r="MQK17" s="254"/>
      <c r="MQL17" s="254"/>
      <c r="MQM17" s="254"/>
      <c r="MQN17" s="254"/>
      <c r="MQO17" s="254"/>
      <c r="MQP17" s="254"/>
      <c r="MQQ17" s="254"/>
      <c r="MQR17" s="254"/>
      <c r="MQS17" s="254"/>
      <c r="MQT17" s="254"/>
      <c r="MQU17" s="254"/>
      <c r="MQV17" s="254"/>
      <c r="MQW17" s="254"/>
      <c r="MQX17" s="254"/>
      <c r="MQY17" s="254"/>
      <c r="MQZ17" s="254"/>
      <c r="MRA17" s="254"/>
      <c r="MRB17" s="254"/>
      <c r="MRC17" s="254"/>
      <c r="MRD17" s="254"/>
      <c r="MRE17" s="254"/>
      <c r="MRF17" s="254"/>
      <c r="MRG17" s="254"/>
      <c r="MRH17" s="254"/>
      <c r="MRI17" s="254"/>
      <c r="MRJ17" s="254"/>
      <c r="MRK17" s="254"/>
      <c r="MRL17" s="254"/>
      <c r="MRM17" s="254"/>
      <c r="MRN17" s="254"/>
      <c r="MRO17" s="254"/>
      <c r="MRP17" s="254"/>
      <c r="MRQ17" s="254"/>
      <c r="MRR17" s="254"/>
      <c r="MRS17" s="254"/>
      <c r="MRT17" s="254"/>
      <c r="MRU17" s="254"/>
      <c r="MRV17" s="254"/>
      <c r="MRW17" s="254"/>
      <c r="MRX17" s="254"/>
      <c r="MRY17" s="254"/>
      <c r="MRZ17" s="254"/>
      <c r="MSA17" s="254"/>
      <c r="MSB17" s="254"/>
      <c r="MSC17" s="254"/>
      <c r="MSD17" s="254"/>
      <c r="MSE17" s="254"/>
      <c r="MSF17" s="254"/>
      <c r="MSG17" s="254"/>
      <c r="MSH17" s="254"/>
      <c r="MSI17" s="254"/>
      <c r="MSJ17" s="254"/>
      <c r="MSK17" s="254"/>
      <c r="MSL17" s="254"/>
      <c r="MSM17" s="254"/>
      <c r="MSN17" s="254"/>
      <c r="MSO17" s="254"/>
      <c r="MSP17" s="254"/>
      <c r="MSQ17" s="254"/>
      <c r="MSR17" s="254"/>
      <c r="MSS17" s="254"/>
      <c r="MST17" s="254"/>
      <c r="MSU17" s="254"/>
      <c r="MSV17" s="254"/>
      <c r="MSW17" s="254"/>
      <c r="MSX17" s="254"/>
      <c r="MSY17" s="254"/>
      <c r="MSZ17" s="254"/>
      <c r="MTA17" s="254"/>
      <c r="MTB17" s="254"/>
      <c r="MTC17" s="254"/>
      <c r="MTD17" s="254"/>
      <c r="MTE17" s="254"/>
      <c r="MTF17" s="254"/>
      <c r="MTG17" s="254"/>
      <c r="MTH17" s="254"/>
      <c r="MTI17" s="254"/>
      <c r="MTJ17" s="254"/>
      <c r="MTK17" s="254"/>
      <c r="MTL17" s="254"/>
      <c r="MTM17" s="254"/>
      <c r="MTN17" s="254"/>
      <c r="MTO17" s="254"/>
      <c r="MTP17" s="254"/>
      <c r="MTQ17" s="254"/>
      <c r="MTR17" s="254"/>
      <c r="MTS17" s="254"/>
      <c r="MTT17" s="254"/>
      <c r="MTU17" s="254"/>
      <c r="MTV17" s="254"/>
      <c r="MTW17" s="254"/>
      <c r="MTX17" s="254"/>
      <c r="MTY17" s="254"/>
      <c r="MTZ17" s="254"/>
      <c r="MUA17" s="254"/>
      <c r="MUB17" s="254"/>
      <c r="MUC17" s="254"/>
      <c r="MUD17" s="254"/>
      <c r="MUE17" s="254"/>
      <c r="MUF17" s="254"/>
      <c r="MUG17" s="254"/>
      <c r="MUH17" s="254"/>
      <c r="MUI17" s="254"/>
      <c r="MUJ17" s="254"/>
      <c r="MUK17" s="254"/>
      <c r="MUL17" s="254"/>
      <c r="MUM17" s="254"/>
      <c r="MUN17" s="254"/>
      <c r="MUO17" s="254"/>
      <c r="MUP17" s="254"/>
      <c r="MUQ17" s="254"/>
      <c r="MUR17" s="254"/>
      <c r="MUS17" s="254"/>
      <c r="MUT17" s="254"/>
      <c r="MUU17" s="254"/>
      <c r="MUV17" s="254"/>
      <c r="MUW17" s="254"/>
      <c r="MUX17" s="254"/>
      <c r="MUY17" s="254"/>
      <c r="MUZ17" s="254"/>
      <c r="MVA17" s="254"/>
      <c r="MVB17" s="254"/>
      <c r="MVC17" s="254"/>
      <c r="MVD17" s="254"/>
      <c r="MVE17" s="254"/>
      <c r="MVF17" s="254"/>
      <c r="MVG17" s="254"/>
      <c r="MVH17" s="254"/>
      <c r="MVI17" s="254"/>
      <c r="MVJ17" s="254"/>
      <c r="MVK17" s="254"/>
      <c r="MVL17" s="254"/>
      <c r="MVM17" s="254"/>
      <c r="MVN17" s="254"/>
      <c r="MVO17" s="254"/>
      <c r="MVP17" s="254"/>
      <c r="MVQ17" s="254"/>
      <c r="MVR17" s="254"/>
      <c r="MVS17" s="254"/>
      <c r="MVT17" s="254"/>
      <c r="MVU17" s="254"/>
      <c r="MVV17" s="254"/>
      <c r="MVW17" s="254"/>
      <c r="MVX17" s="254"/>
      <c r="MVY17" s="254"/>
      <c r="MVZ17" s="254"/>
      <c r="MWA17" s="254"/>
      <c r="MWB17" s="254"/>
      <c r="MWC17" s="254"/>
      <c r="MWD17" s="254"/>
      <c r="MWE17" s="254"/>
      <c r="MWF17" s="254"/>
      <c r="MWG17" s="254"/>
      <c r="MWH17" s="254"/>
      <c r="MWI17" s="254"/>
      <c r="MWJ17" s="254"/>
      <c r="MWK17" s="254"/>
      <c r="MWL17" s="254"/>
      <c r="MWM17" s="254"/>
      <c r="MWN17" s="254"/>
      <c r="MWO17" s="254"/>
      <c r="MWP17" s="254"/>
      <c r="MWQ17" s="254"/>
      <c r="MWR17" s="254"/>
      <c r="MWS17" s="254"/>
      <c r="MWT17" s="254"/>
      <c r="MWU17" s="254"/>
      <c r="MWV17" s="254"/>
      <c r="MWW17" s="254"/>
      <c r="MWX17" s="254"/>
      <c r="MWY17" s="254"/>
      <c r="MWZ17" s="254"/>
      <c r="MXA17" s="254"/>
      <c r="MXB17" s="254"/>
      <c r="MXC17" s="254"/>
      <c r="MXD17" s="254"/>
      <c r="MXE17" s="254"/>
      <c r="MXF17" s="254"/>
      <c r="MXG17" s="254"/>
      <c r="MXH17" s="254"/>
      <c r="MXI17" s="254"/>
      <c r="MXJ17" s="254"/>
      <c r="MXK17" s="254"/>
      <c r="MXL17" s="254"/>
      <c r="MXM17" s="254"/>
      <c r="MXN17" s="254"/>
      <c r="MXO17" s="254"/>
      <c r="MXP17" s="254"/>
      <c r="MXQ17" s="254"/>
      <c r="MXR17" s="254"/>
      <c r="MXS17" s="254"/>
      <c r="MXT17" s="254"/>
      <c r="MXU17" s="254"/>
      <c r="MXV17" s="254"/>
      <c r="MXW17" s="254"/>
      <c r="MXX17" s="254"/>
      <c r="MXY17" s="254"/>
      <c r="MXZ17" s="254"/>
      <c r="MYA17" s="254"/>
      <c r="MYB17" s="254"/>
      <c r="MYC17" s="254"/>
      <c r="MYD17" s="254"/>
      <c r="MYE17" s="254"/>
      <c r="MYF17" s="254"/>
      <c r="MYG17" s="254"/>
      <c r="MYH17" s="254"/>
      <c r="MYI17" s="254"/>
      <c r="MYJ17" s="254"/>
      <c r="MYK17" s="254"/>
      <c r="MYL17" s="254"/>
      <c r="MYM17" s="254"/>
      <c r="MYN17" s="254"/>
      <c r="MYO17" s="254"/>
      <c r="MYP17" s="254"/>
      <c r="MYQ17" s="254"/>
      <c r="MYR17" s="254"/>
      <c r="MYS17" s="254"/>
      <c r="MYT17" s="254"/>
      <c r="MYU17" s="254"/>
      <c r="MYV17" s="254"/>
      <c r="MYW17" s="254"/>
      <c r="MYX17" s="254"/>
      <c r="MYY17" s="254"/>
      <c r="MYZ17" s="254"/>
      <c r="MZA17" s="254"/>
      <c r="MZB17" s="254"/>
      <c r="MZC17" s="254"/>
      <c r="MZD17" s="254"/>
      <c r="MZE17" s="254"/>
      <c r="MZF17" s="254"/>
      <c r="MZG17" s="254"/>
      <c r="MZH17" s="254"/>
      <c r="MZI17" s="254"/>
      <c r="MZJ17" s="254"/>
      <c r="MZK17" s="254"/>
      <c r="MZL17" s="254"/>
      <c r="MZM17" s="254"/>
      <c r="MZN17" s="254"/>
      <c r="MZO17" s="254"/>
      <c r="MZP17" s="254"/>
      <c r="MZQ17" s="254"/>
      <c r="MZR17" s="254"/>
      <c r="MZS17" s="254"/>
      <c r="MZT17" s="254"/>
      <c r="MZU17" s="254"/>
      <c r="MZV17" s="254"/>
      <c r="MZW17" s="254"/>
      <c r="MZX17" s="254"/>
      <c r="MZY17" s="254"/>
      <c r="MZZ17" s="254"/>
      <c r="NAA17" s="254"/>
      <c r="NAB17" s="254"/>
      <c r="NAC17" s="254"/>
      <c r="NAD17" s="254"/>
      <c r="NAE17" s="254"/>
      <c r="NAF17" s="254"/>
      <c r="NAG17" s="254"/>
      <c r="NAH17" s="254"/>
      <c r="NAI17" s="254"/>
      <c r="NAJ17" s="254"/>
      <c r="NAK17" s="254"/>
      <c r="NAL17" s="254"/>
      <c r="NAM17" s="254"/>
      <c r="NAN17" s="254"/>
      <c r="NAO17" s="254"/>
      <c r="NAP17" s="254"/>
      <c r="NAQ17" s="254"/>
      <c r="NAR17" s="254"/>
      <c r="NAS17" s="254"/>
      <c r="NAT17" s="254"/>
      <c r="NAU17" s="254"/>
      <c r="NAV17" s="254"/>
      <c r="NAW17" s="254"/>
      <c r="NAX17" s="254"/>
      <c r="NAY17" s="254"/>
      <c r="NAZ17" s="254"/>
      <c r="NBA17" s="254"/>
      <c r="NBB17" s="254"/>
      <c r="NBC17" s="254"/>
      <c r="NBD17" s="254"/>
      <c r="NBE17" s="254"/>
      <c r="NBF17" s="254"/>
      <c r="NBG17" s="254"/>
      <c r="NBH17" s="254"/>
      <c r="NBI17" s="254"/>
      <c r="NBJ17" s="254"/>
      <c r="NBK17" s="254"/>
      <c r="NBL17" s="254"/>
      <c r="NBM17" s="254"/>
      <c r="NBN17" s="254"/>
      <c r="NBO17" s="254"/>
      <c r="NBP17" s="254"/>
      <c r="NBQ17" s="254"/>
      <c r="NBR17" s="254"/>
      <c r="NBS17" s="254"/>
      <c r="NBT17" s="254"/>
      <c r="NBU17" s="254"/>
      <c r="NBV17" s="254"/>
      <c r="NBW17" s="254"/>
      <c r="NBX17" s="254"/>
      <c r="NBY17" s="254"/>
      <c r="NBZ17" s="254"/>
      <c r="NCA17" s="254"/>
      <c r="NCB17" s="254"/>
      <c r="NCC17" s="254"/>
      <c r="NCD17" s="254"/>
      <c r="NCE17" s="254"/>
      <c r="NCF17" s="254"/>
      <c r="NCG17" s="254"/>
      <c r="NCH17" s="254"/>
      <c r="NCI17" s="254"/>
      <c r="NCJ17" s="254"/>
      <c r="NCK17" s="254"/>
      <c r="NCL17" s="254"/>
      <c r="NCM17" s="254"/>
      <c r="NCN17" s="254"/>
      <c r="NCO17" s="254"/>
      <c r="NCP17" s="254"/>
      <c r="NCQ17" s="254"/>
      <c r="NCR17" s="254"/>
      <c r="NCS17" s="254"/>
      <c r="NCT17" s="254"/>
      <c r="NCU17" s="254"/>
      <c r="NCV17" s="254"/>
      <c r="NCW17" s="254"/>
      <c r="NCX17" s="254"/>
      <c r="NCY17" s="254"/>
      <c r="NCZ17" s="254"/>
      <c r="NDA17" s="254"/>
      <c r="NDB17" s="254"/>
      <c r="NDC17" s="254"/>
      <c r="NDD17" s="254"/>
      <c r="NDE17" s="254"/>
      <c r="NDF17" s="254"/>
      <c r="NDG17" s="254"/>
      <c r="NDH17" s="254"/>
      <c r="NDI17" s="254"/>
      <c r="NDJ17" s="254"/>
      <c r="NDK17" s="254"/>
      <c r="NDL17" s="254"/>
      <c r="NDM17" s="254"/>
      <c r="NDN17" s="254"/>
      <c r="NDO17" s="254"/>
      <c r="NDP17" s="254"/>
      <c r="NDQ17" s="254"/>
      <c r="NDR17" s="254"/>
      <c r="NDS17" s="254"/>
      <c r="NDT17" s="254"/>
      <c r="NDU17" s="254"/>
      <c r="NDV17" s="254"/>
      <c r="NDW17" s="254"/>
      <c r="NDX17" s="254"/>
      <c r="NDY17" s="254"/>
      <c r="NDZ17" s="254"/>
      <c r="NEA17" s="254"/>
      <c r="NEB17" s="254"/>
      <c r="NEC17" s="254"/>
      <c r="NED17" s="254"/>
      <c r="NEE17" s="254"/>
      <c r="NEF17" s="254"/>
      <c r="NEG17" s="254"/>
      <c r="NEH17" s="254"/>
      <c r="NEI17" s="254"/>
      <c r="NEJ17" s="254"/>
      <c r="NEK17" s="254"/>
      <c r="NEL17" s="254"/>
      <c r="NEM17" s="254"/>
      <c r="NEN17" s="254"/>
      <c r="NEO17" s="254"/>
      <c r="NEP17" s="254"/>
      <c r="NEQ17" s="254"/>
      <c r="NER17" s="254"/>
      <c r="NES17" s="254"/>
      <c r="NET17" s="254"/>
      <c r="NEU17" s="254"/>
      <c r="NEV17" s="254"/>
      <c r="NEW17" s="254"/>
      <c r="NEX17" s="254"/>
      <c r="NEY17" s="254"/>
      <c r="NEZ17" s="254"/>
      <c r="NFA17" s="254"/>
      <c r="NFB17" s="254"/>
      <c r="NFC17" s="254"/>
      <c r="NFD17" s="254"/>
      <c r="NFE17" s="254"/>
      <c r="NFF17" s="254"/>
      <c r="NFG17" s="254"/>
      <c r="NFH17" s="254"/>
      <c r="NFI17" s="254"/>
      <c r="NFJ17" s="254"/>
      <c r="NFK17" s="254"/>
      <c r="NFL17" s="254"/>
      <c r="NFM17" s="254"/>
      <c r="NFN17" s="254"/>
      <c r="NFO17" s="254"/>
      <c r="NFP17" s="254"/>
      <c r="NFQ17" s="254"/>
      <c r="NFR17" s="254"/>
      <c r="NFS17" s="254"/>
      <c r="NFT17" s="254"/>
      <c r="NFU17" s="254"/>
      <c r="NFV17" s="254"/>
      <c r="NFW17" s="254"/>
      <c r="NFX17" s="254"/>
      <c r="NFY17" s="254"/>
      <c r="NFZ17" s="254"/>
      <c r="NGA17" s="254"/>
      <c r="NGB17" s="254"/>
      <c r="NGC17" s="254"/>
      <c r="NGD17" s="254"/>
      <c r="NGE17" s="254"/>
      <c r="NGF17" s="254"/>
      <c r="NGG17" s="254"/>
      <c r="NGH17" s="254"/>
      <c r="NGI17" s="254"/>
      <c r="NGJ17" s="254"/>
      <c r="NGK17" s="254"/>
      <c r="NGL17" s="254"/>
      <c r="NGM17" s="254"/>
      <c r="NGN17" s="254"/>
      <c r="NGO17" s="254"/>
      <c r="NGP17" s="254"/>
      <c r="NGQ17" s="254"/>
      <c r="NGR17" s="254"/>
      <c r="NGS17" s="254"/>
      <c r="NGT17" s="254"/>
      <c r="NGU17" s="254"/>
      <c r="NGV17" s="254"/>
      <c r="NGW17" s="254"/>
      <c r="NGX17" s="254"/>
      <c r="NGY17" s="254"/>
      <c r="NGZ17" s="254"/>
      <c r="NHA17" s="254"/>
      <c r="NHB17" s="254"/>
      <c r="NHC17" s="254"/>
      <c r="NHD17" s="254"/>
      <c r="NHE17" s="254"/>
      <c r="NHF17" s="254"/>
      <c r="NHG17" s="254"/>
      <c r="NHH17" s="254"/>
      <c r="NHI17" s="254"/>
      <c r="NHJ17" s="254"/>
      <c r="NHK17" s="254"/>
      <c r="NHL17" s="254"/>
      <c r="NHM17" s="254"/>
      <c r="NHN17" s="254"/>
      <c r="NHO17" s="254"/>
      <c r="NHP17" s="254"/>
      <c r="NHQ17" s="254"/>
      <c r="NHR17" s="254"/>
      <c r="NHS17" s="254"/>
      <c r="NHT17" s="254"/>
      <c r="NHU17" s="254"/>
      <c r="NHV17" s="254"/>
      <c r="NHW17" s="254"/>
      <c r="NHX17" s="254"/>
      <c r="NHY17" s="254"/>
      <c r="NHZ17" s="254"/>
      <c r="NIA17" s="254"/>
      <c r="NIB17" s="254"/>
      <c r="NIC17" s="254"/>
      <c r="NID17" s="254"/>
      <c r="NIE17" s="254"/>
      <c r="NIF17" s="254"/>
      <c r="NIG17" s="254"/>
      <c r="NIH17" s="254"/>
      <c r="NII17" s="254"/>
      <c r="NIJ17" s="254"/>
      <c r="NIK17" s="254"/>
      <c r="NIL17" s="254"/>
      <c r="NIM17" s="254"/>
      <c r="NIN17" s="254"/>
      <c r="NIO17" s="254"/>
      <c r="NIP17" s="254"/>
      <c r="NIQ17" s="254"/>
      <c r="NIR17" s="254"/>
      <c r="NIS17" s="254"/>
      <c r="NIT17" s="254"/>
      <c r="NIU17" s="254"/>
      <c r="NIV17" s="254"/>
      <c r="NIW17" s="254"/>
      <c r="NIX17" s="254"/>
      <c r="NIY17" s="254"/>
      <c r="NIZ17" s="254"/>
      <c r="NJA17" s="254"/>
      <c r="NJB17" s="254"/>
      <c r="NJC17" s="254"/>
      <c r="NJD17" s="254"/>
      <c r="NJE17" s="254"/>
      <c r="NJF17" s="254"/>
      <c r="NJG17" s="254"/>
      <c r="NJH17" s="254"/>
      <c r="NJI17" s="254"/>
      <c r="NJJ17" s="254"/>
      <c r="NJK17" s="254"/>
      <c r="NJL17" s="254"/>
      <c r="NJM17" s="254"/>
      <c r="NJN17" s="254"/>
      <c r="NJO17" s="254"/>
      <c r="NJP17" s="254"/>
      <c r="NJQ17" s="254"/>
      <c r="NJR17" s="254"/>
      <c r="NJS17" s="254"/>
      <c r="NJT17" s="254"/>
      <c r="NJU17" s="254"/>
      <c r="NJV17" s="254"/>
      <c r="NJW17" s="254"/>
      <c r="NJX17" s="254"/>
      <c r="NJY17" s="254"/>
      <c r="NJZ17" s="254"/>
      <c r="NKA17" s="254"/>
      <c r="NKB17" s="254"/>
      <c r="NKC17" s="254"/>
      <c r="NKD17" s="254"/>
      <c r="NKE17" s="254"/>
      <c r="NKF17" s="254"/>
      <c r="NKG17" s="254"/>
      <c r="NKH17" s="254"/>
      <c r="NKI17" s="254"/>
      <c r="NKJ17" s="254"/>
      <c r="NKK17" s="254"/>
      <c r="NKL17" s="254"/>
      <c r="NKM17" s="254"/>
      <c r="NKN17" s="254"/>
      <c r="NKO17" s="254"/>
      <c r="NKP17" s="254"/>
      <c r="NKQ17" s="254"/>
      <c r="NKR17" s="254"/>
      <c r="NKS17" s="254"/>
      <c r="NKT17" s="254"/>
      <c r="NKU17" s="254"/>
      <c r="NKV17" s="254"/>
      <c r="NKW17" s="254"/>
      <c r="NKX17" s="254"/>
      <c r="NKY17" s="254"/>
      <c r="NKZ17" s="254"/>
      <c r="NLA17" s="254"/>
      <c r="NLB17" s="254"/>
      <c r="NLC17" s="254"/>
      <c r="NLD17" s="254"/>
      <c r="NLE17" s="254"/>
      <c r="NLF17" s="254"/>
      <c r="NLG17" s="254"/>
      <c r="NLH17" s="254"/>
      <c r="NLI17" s="254"/>
      <c r="NLJ17" s="254"/>
      <c r="NLK17" s="254"/>
      <c r="NLL17" s="254"/>
      <c r="NLM17" s="254"/>
      <c r="NLN17" s="254"/>
      <c r="NLO17" s="254"/>
      <c r="NLP17" s="254"/>
      <c r="NLQ17" s="254"/>
      <c r="NLR17" s="254"/>
      <c r="NLS17" s="254"/>
      <c r="NLT17" s="254"/>
      <c r="NLU17" s="254"/>
      <c r="NLV17" s="254"/>
      <c r="NLW17" s="254"/>
      <c r="NLX17" s="254"/>
      <c r="NLY17" s="254"/>
      <c r="NLZ17" s="254"/>
      <c r="NMA17" s="254"/>
      <c r="NMB17" s="254"/>
      <c r="NMC17" s="254"/>
      <c r="NMD17" s="254"/>
      <c r="NME17" s="254"/>
      <c r="NMF17" s="254"/>
      <c r="NMG17" s="254"/>
      <c r="NMH17" s="254"/>
      <c r="NMI17" s="254"/>
      <c r="NMJ17" s="254"/>
      <c r="NMK17" s="254"/>
      <c r="NML17" s="254"/>
      <c r="NMM17" s="254"/>
      <c r="NMN17" s="254"/>
      <c r="NMO17" s="254"/>
      <c r="NMP17" s="254"/>
      <c r="NMQ17" s="254"/>
      <c r="NMR17" s="254"/>
      <c r="NMS17" s="254"/>
      <c r="NMT17" s="254"/>
      <c r="NMU17" s="254"/>
      <c r="NMV17" s="254"/>
      <c r="NMW17" s="254"/>
      <c r="NMX17" s="254"/>
      <c r="NMY17" s="254"/>
      <c r="NMZ17" s="254"/>
      <c r="NNA17" s="254"/>
      <c r="NNB17" s="254"/>
      <c r="NNC17" s="254"/>
      <c r="NND17" s="254"/>
      <c r="NNE17" s="254"/>
      <c r="NNF17" s="254"/>
      <c r="NNG17" s="254"/>
      <c r="NNH17" s="254"/>
      <c r="NNI17" s="254"/>
      <c r="NNJ17" s="254"/>
      <c r="NNK17" s="254"/>
      <c r="NNL17" s="254"/>
      <c r="NNM17" s="254"/>
      <c r="NNN17" s="254"/>
      <c r="NNO17" s="254"/>
      <c r="NNP17" s="254"/>
      <c r="NNQ17" s="254"/>
      <c r="NNR17" s="254"/>
      <c r="NNS17" s="254"/>
      <c r="NNT17" s="254"/>
      <c r="NNU17" s="254"/>
      <c r="NNV17" s="254"/>
      <c r="NNW17" s="254"/>
      <c r="NNX17" s="254"/>
      <c r="NNY17" s="254"/>
      <c r="NNZ17" s="254"/>
      <c r="NOA17" s="254"/>
      <c r="NOB17" s="254"/>
      <c r="NOC17" s="254"/>
      <c r="NOD17" s="254"/>
      <c r="NOE17" s="254"/>
      <c r="NOF17" s="254"/>
      <c r="NOG17" s="254"/>
      <c r="NOH17" s="254"/>
      <c r="NOI17" s="254"/>
      <c r="NOJ17" s="254"/>
      <c r="NOK17" s="254"/>
      <c r="NOL17" s="254"/>
      <c r="NOM17" s="254"/>
      <c r="NON17" s="254"/>
      <c r="NOO17" s="254"/>
      <c r="NOP17" s="254"/>
      <c r="NOQ17" s="254"/>
      <c r="NOR17" s="254"/>
      <c r="NOS17" s="254"/>
      <c r="NOT17" s="254"/>
      <c r="NOU17" s="254"/>
      <c r="NOV17" s="254"/>
      <c r="NOW17" s="254"/>
      <c r="NOX17" s="254"/>
      <c r="NOY17" s="254"/>
      <c r="NOZ17" s="254"/>
      <c r="NPA17" s="254"/>
      <c r="NPB17" s="254"/>
      <c r="NPC17" s="254"/>
      <c r="NPD17" s="254"/>
      <c r="NPE17" s="254"/>
      <c r="NPF17" s="254"/>
      <c r="NPG17" s="254"/>
      <c r="NPH17" s="254"/>
      <c r="NPI17" s="254"/>
      <c r="NPJ17" s="254"/>
      <c r="NPK17" s="254"/>
      <c r="NPL17" s="254"/>
      <c r="NPM17" s="254"/>
      <c r="NPN17" s="254"/>
      <c r="NPO17" s="254"/>
      <c r="NPP17" s="254"/>
      <c r="NPQ17" s="254"/>
      <c r="NPR17" s="254"/>
      <c r="NPS17" s="254"/>
      <c r="NPT17" s="254"/>
      <c r="NPU17" s="254"/>
      <c r="NPV17" s="254"/>
      <c r="NPW17" s="254"/>
      <c r="NPX17" s="254"/>
      <c r="NPY17" s="254"/>
      <c r="NPZ17" s="254"/>
      <c r="NQA17" s="254"/>
      <c r="NQB17" s="254"/>
      <c r="NQC17" s="254"/>
      <c r="NQD17" s="254"/>
      <c r="NQE17" s="254"/>
      <c r="NQF17" s="254"/>
      <c r="NQG17" s="254"/>
      <c r="NQH17" s="254"/>
      <c r="NQI17" s="254"/>
      <c r="NQJ17" s="254"/>
      <c r="NQK17" s="254"/>
      <c r="NQL17" s="254"/>
      <c r="NQM17" s="254"/>
      <c r="NQN17" s="254"/>
      <c r="NQO17" s="254"/>
      <c r="NQP17" s="254"/>
      <c r="NQQ17" s="254"/>
      <c r="NQR17" s="254"/>
      <c r="NQS17" s="254"/>
      <c r="NQT17" s="254"/>
      <c r="NQU17" s="254"/>
      <c r="NQV17" s="254"/>
      <c r="NQW17" s="254"/>
      <c r="NQX17" s="254"/>
      <c r="NQY17" s="254"/>
      <c r="NQZ17" s="254"/>
      <c r="NRA17" s="254"/>
      <c r="NRB17" s="254"/>
      <c r="NRC17" s="254"/>
      <c r="NRD17" s="254"/>
      <c r="NRE17" s="254"/>
      <c r="NRF17" s="254"/>
      <c r="NRG17" s="254"/>
      <c r="NRH17" s="254"/>
      <c r="NRI17" s="254"/>
      <c r="NRJ17" s="254"/>
      <c r="NRK17" s="254"/>
      <c r="NRL17" s="254"/>
      <c r="NRM17" s="254"/>
      <c r="NRN17" s="254"/>
      <c r="NRO17" s="254"/>
      <c r="NRP17" s="254"/>
      <c r="NRQ17" s="254"/>
      <c r="NRR17" s="254"/>
      <c r="NRS17" s="254"/>
      <c r="NRT17" s="254"/>
      <c r="NRU17" s="254"/>
      <c r="NRV17" s="254"/>
      <c r="NRW17" s="254"/>
      <c r="NRX17" s="254"/>
      <c r="NRY17" s="254"/>
      <c r="NRZ17" s="254"/>
      <c r="NSA17" s="254"/>
      <c r="NSB17" s="254"/>
      <c r="NSC17" s="254"/>
      <c r="NSD17" s="254"/>
      <c r="NSE17" s="254"/>
      <c r="NSF17" s="254"/>
      <c r="NSG17" s="254"/>
      <c r="NSH17" s="254"/>
      <c r="NSI17" s="254"/>
      <c r="NSJ17" s="254"/>
      <c r="NSK17" s="254"/>
      <c r="NSL17" s="254"/>
      <c r="NSM17" s="254"/>
      <c r="NSN17" s="254"/>
      <c r="NSO17" s="254"/>
      <c r="NSP17" s="254"/>
      <c r="NSQ17" s="254"/>
      <c r="NSR17" s="254"/>
      <c r="NSS17" s="254"/>
      <c r="NST17" s="254"/>
      <c r="NSU17" s="254"/>
      <c r="NSV17" s="254"/>
      <c r="NSW17" s="254"/>
      <c r="NSX17" s="254"/>
      <c r="NSY17" s="254"/>
      <c r="NSZ17" s="254"/>
      <c r="NTA17" s="254"/>
      <c r="NTB17" s="254"/>
      <c r="NTC17" s="254"/>
      <c r="NTD17" s="254"/>
      <c r="NTE17" s="254"/>
      <c r="NTF17" s="254"/>
      <c r="NTG17" s="254"/>
      <c r="NTH17" s="254"/>
      <c r="NTI17" s="254"/>
      <c r="NTJ17" s="254"/>
      <c r="NTK17" s="254"/>
      <c r="NTL17" s="254"/>
      <c r="NTM17" s="254"/>
      <c r="NTN17" s="254"/>
      <c r="NTO17" s="254"/>
      <c r="NTP17" s="254"/>
      <c r="NTQ17" s="254"/>
      <c r="NTR17" s="254"/>
      <c r="NTS17" s="254"/>
      <c r="NTT17" s="254"/>
      <c r="NTU17" s="254"/>
      <c r="NTV17" s="254"/>
      <c r="NTW17" s="254"/>
      <c r="NTX17" s="254"/>
      <c r="NTY17" s="254"/>
      <c r="NTZ17" s="254"/>
      <c r="NUA17" s="254"/>
      <c r="NUB17" s="254"/>
      <c r="NUC17" s="254"/>
      <c r="NUD17" s="254"/>
      <c r="NUE17" s="254"/>
      <c r="NUF17" s="254"/>
      <c r="NUG17" s="254"/>
      <c r="NUH17" s="254"/>
      <c r="NUI17" s="254"/>
      <c r="NUJ17" s="254"/>
      <c r="NUK17" s="254"/>
      <c r="NUL17" s="254"/>
      <c r="NUM17" s="254"/>
      <c r="NUN17" s="254"/>
      <c r="NUO17" s="254"/>
      <c r="NUP17" s="254"/>
      <c r="NUQ17" s="254"/>
      <c r="NUR17" s="254"/>
      <c r="NUS17" s="254"/>
      <c r="NUT17" s="254"/>
      <c r="NUU17" s="254"/>
      <c r="NUV17" s="254"/>
      <c r="NUW17" s="254"/>
      <c r="NUX17" s="254"/>
      <c r="NUY17" s="254"/>
      <c r="NUZ17" s="254"/>
      <c r="NVA17" s="254"/>
      <c r="NVB17" s="254"/>
      <c r="NVC17" s="254"/>
      <c r="NVD17" s="254"/>
      <c r="NVE17" s="254"/>
      <c r="NVF17" s="254"/>
      <c r="NVG17" s="254"/>
      <c r="NVH17" s="254"/>
      <c r="NVI17" s="254"/>
      <c r="NVJ17" s="254"/>
      <c r="NVK17" s="254"/>
      <c r="NVL17" s="254"/>
      <c r="NVM17" s="254"/>
      <c r="NVN17" s="254"/>
      <c r="NVO17" s="254"/>
      <c r="NVP17" s="254"/>
      <c r="NVQ17" s="254"/>
      <c r="NVR17" s="254"/>
      <c r="NVS17" s="254"/>
      <c r="NVT17" s="254"/>
      <c r="NVU17" s="254"/>
      <c r="NVV17" s="254"/>
      <c r="NVW17" s="254"/>
      <c r="NVX17" s="254"/>
      <c r="NVY17" s="254"/>
      <c r="NVZ17" s="254"/>
      <c r="NWA17" s="254"/>
      <c r="NWB17" s="254"/>
      <c r="NWC17" s="254"/>
      <c r="NWD17" s="254"/>
      <c r="NWE17" s="254"/>
      <c r="NWF17" s="254"/>
      <c r="NWG17" s="254"/>
      <c r="NWH17" s="254"/>
      <c r="NWI17" s="254"/>
      <c r="NWJ17" s="254"/>
      <c r="NWK17" s="254"/>
      <c r="NWL17" s="254"/>
      <c r="NWM17" s="254"/>
      <c r="NWN17" s="254"/>
      <c r="NWO17" s="254"/>
      <c r="NWP17" s="254"/>
      <c r="NWQ17" s="254"/>
      <c r="NWR17" s="254"/>
      <c r="NWS17" s="254"/>
      <c r="NWT17" s="254"/>
      <c r="NWU17" s="254"/>
      <c r="NWV17" s="254"/>
      <c r="NWW17" s="254"/>
      <c r="NWX17" s="254"/>
      <c r="NWY17" s="254"/>
      <c r="NWZ17" s="254"/>
      <c r="NXA17" s="254"/>
      <c r="NXB17" s="254"/>
      <c r="NXC17" s="254"/>
      <c r="NXD17" s="254"/>
      <c r="NXE17" s="254"/>
      <c r="NXF17" s="254"/>
      <c r="NXG17" s="254"/>
      <c r="NXH17" s="254"/>
      <c r="NXI17" s="254"/>
      <c r="NXJ17" s="254"/>
      <c r="NXK17" s="254"/>
      <c r="NXL17" s="254"/>
      <c r="NXM17" s="254"/>
      <c r="NXN17" s="254"/>
      <c r="NXO17" s="254"/>
      <c r="NXP17" s="254"/>
      <c r="NXQ17" s="254"/>
      <c r="NXR17" s="254"/>
      <c r="NXS17" s="254"/>
      <c r="NXT17" s="254"/>
      <c r="NXU17" s="254"/>
      <c r="NXV17" s="254"/>
      <c r="NXW17" s="254"/>
      <c r="NXX17" s="254"/>
      <c r="NXY17" s="254"/>
      <c r="NXZ17" s="254"/>
      <c r="NYA17" s="254"/>
      <c r="NYB17" s="254"/>
      <c r="NYC17" s="254"/>
      <c r="NYD17" s="254"/>
      <c r="NYE17" s="254"/>
      <c r="NYF17" s="254"/>
      <c r="NYG17" s="254"/>
      <c r="NYH17" s="254"/>
      <c r="NYI17" s="254"/>
      <c r="NYJ17" s="254"/>
      <c r="NYK17" s="254"/>
      <c r="NYL17" s="254"/>
      <c r="NYM17" s="254"/>
      <c r="NYN17" s="254"/>
      <c r="NYO17" s="254"/>
      <c r="NYP17" s="254"/>
      <c r="NYQ17" s="254"/>
      <c r="NYR17" s="254"/>
      <c r="NYS17" s="254"/>
      <c r="NYT17" s="254"/>
      <c r="NYU17" s="254"/>
      <c r="NYV17" s="254"/>
      <c r="NYW17" s="254"/>
      <c r="NYX17" s="254"/>
      <c r="NYY17" s="254"/>
      <c r="NYZ17" s="254"/>
      <c r="NZA17" s="254"/>
      <c r="NZB17" s="254"/>
      <c r="NZC17" s="254"/>
      <c r="NZD17" s="254"/>
      <c r="NZE17" s="254"/>
      <c r="NZF17" s="254"/>
      <c r="NZG17" s="254"/>
      <c r="NZH17" s="254"/>
      <c r="NZI17" s="254"/>
      <c r="NZJ17" s="254"/>
      <c r="NZK17" s="254"/>
      <c r="NZL17" s="254"/>
      <c r="NZM17" s="254"/>
      <c r="NZN17" s="254"/>
      <c r="NZO17" s="254"/>
      <c r="NZP17" s="254"/>
      <c r="NZQ17" s="254"/>
      <c r="NZR17" s="254"/>
      <c r="NZS17" s="254"/>
      <c r="NZT17" s="254"/>
      <c r="NZU17" s="254"/>
      <c r="NZV17" s="254"/>
      <c r="NZW17" s="254"/>
      <c r="NZX17" s="254"/>
      <c r="NZY17" s="254"/>
      <c r="NZZ17" s="254"/>
      <c r="OAA17" s="254"/>
      <c r="OAB17" s="254"/>
      <c r="OAC17" s="254"/>
      <c r="OAD17" s="254"/>
      <c r="OAE17" s="254"/>
      <c r="OAF17" s="254"/>
      <c r="OAG17" s="254"/>
      <c r="OAH17" s="254"/>
      <c r="OAI17" s="254"/>
      <c r="OAJ17" s="254"/>
      <c r="OAK17" s="254"/>
      <c r="OAL17" s="254"/>
      <c r="OAM17" s="254"/>
      <c r="OAN17" s="254"/>
      <c r="OAO17" s="254"/>
      <c r="OAP17" s="254"/>
      <c r="OAQ17" s="254"/>
      <c r="OAR17" s="254"/>
      <c r="OAS17" s="254"/>
      <c r="OAT17" s="254"/>
      <c r="OAU17" s="254"/>
      <c r="OAV17" s="254"/>
      <c r="OAW17" s="254"/>
      <c r="OAX17" s="254"/>
      <c r="OAY17" s="254"/>
      <c r="OAZ17" s="254"/>
      <c r="OBA17" s="254"/>
      <c r="OBB17" s="254"/>
      <c r="OBC17" s="254"/>
      <c r="OBD17" s="254"/>
      <c r="OBE17" s="254"/>
      <c r="OBF17" s="254"/>
      <c r="OBG17" s="254"/>
      <c r="OBH17" s="254"/>
      <c r="OBI17" s="254"/>
      <c r="OBJ17" s="254"/>
      <c r="OBK17" s="254"/>
      <c r="OBL17" s="254"/>
      <c r="OBM17" s="254"/>
      <c r="OBN17" s="254"/>
      <c r="OBO17" s="254"/>
      <c r="OBP17" s="254"/>
      <c r="OBQ17" s="254"/>
      <c r="OBR17" s="254"/>
      <c r="OBS17" s="254"/>
      <c r="OBT17" s="254"/>
      <c r="OBU17" s="254"/>
      <c r="OBV17" s="254"/>
      <c r="OBW17" s="254"/>
      <c r="OBX17" s="254"/>
      <c r="OBY17" s="254"/>
      <c r="OBZ17" s="254"/>
      <c r="OCA17" s="254"/>
      <c r="OCB17" s="254"/>
      <c r="OCC17" s="254"/>
      <c r="OCD17" s="254"/>
      <c r="OCE17" s="254"/>
      <c r="OCF17" s="254"/>
      <c r="OCG17" s="254"/>
      <c r="OCH17" s="254"/>
      <c r="OCI17" s="254"/>
      <c r="OCJ17" s="254"/>
      <c r="OCK17" s="254"/>
      <c r="OCL17" s="254"/>
      <c r="OCM17" s="254"/>
      <c r="OCN17" s="254"/>
      <c r="OCO17" s="254"/>
      <c r="OCP17" s="254"/>
      <c r="OCQ17" s="254"/>
      <c r="OCR17" s="254"/>
      <c r="OCS17" s="254"/>
      <c r="OCT17" s="254"/>
      <c r="OCU17" s="254"/>
      <c r="OCV17" s="254"/>
      <c r="OCW17" s="254"/>
      <c r="OCX17" s="254"/>
      <c r="OCY17" s="254"/>
      <c r="OCZ17" s="254"/>
      <c r="ODA17" s="254"/>
      <c r="ODB17" s="254"/>
      <c r="ODC17" s="254"/>
      <c r="ODD17" s="254"/>
      <c r="ODE17" s="254"/>
      <c r="ODF17" s="254"/>
      <c r="ODG17" s="254"/>
      <c r="ODH17" s="254"/>
      <c r="ODI17" s="254"/>
      <c r="ODJ17" s="254"/>
      <c r="ODK17" s="254"/>
      <c r="ODL17" s="254"/>
      <c r="ODM17" s="254"/>
      <c r="ODN17" s="254"/>
      <c r="ODO17" s="254"/>
      <c r="ODP17" s="254"/>
      <c r="ODQ17" s="254"/>
      <c r="ODR17" s="254"/>
      <c r="ODS17" s="254"/>
      <c r="ODT17" s="254"/>
      <c r="ODU17" s="254"/>
      <c r="ODV17" s="254"/>
      <c r="ODW17" s="254"/>
      <c r="ODX17" s="254"/>
      <c r="ODY17" s="254"/>
      <c r="ODZ17" s="254"/>
      <c r="OEA17" s="254"/>
      <c r="OEB17" s="254"/>
      <c r="OEC17" s="254"/>
      <c r="OED17" s="254"/>
      <c r="OEE17" s="254"/>
      <c r="OEF17" s="254"/>
      <c r="OEG17" s="254"/>
      <c r="OEH17" s="254"/>
      <c r="OEI17" s="254"/>
      <c r="OEJ17" s="254"/>
      <c r="OEK17" s="254"/>
      <c r="OEL17" s="254"/>
      <c r="OEM17" s="254"/>
      <c r="OEN17" s="254"/>
      <c r="OEO17" s="254"/>
      <c r="OEP17" s="254"/>
      <c r="OEQ17" s="254"/>
      <c r="OER17" s="254"/>
      <c r="OES17" s="254"/>
      <c r="OET17" s="254"/>
      <c r="OEU17" s="254"/>
      <c r="OEV17" s="254"/>
      <c r="OEW17" s="254"/>
      <c r="OEX17" s="254"/>
      <c r="OEY17" s="254"/>
      <c r="OEZ17" s="254"/>
      <c r="OFA17" s="254"/>
      <c r="OFB17" s="254"/>
      <c r="OFC17" s="254"/>
      <c r="OFD17" s="254"/>
      <c r="OFE17" s="254"/>
      <c r="OFF17" s="254"/>
      <c r="OFG17" s="254"/>
      <c r="OFH17" s="254"/>
      <c r="OFI17" s="254"/>
      <c r="OFJ17" s="254"/>
      <c r="OFK17" s="254"/>
      <c r="OFL17" s="254"/>
      <c r="OFM17" s="254"/>
      <c r="OFN17" s="254"/>
      <c r="OFO17" s="254"/>
      <c r="OFP17" s="254"/>
      <c r="OFQ17" s="254"/>
      <c r="OFR17" s="254"/>
      <c r="OFS17" s="254"/>
      <c r="OFT17" s="254"/>
      <c r="OFU17" s="254"/>
      <c r="OFV17" s="254"/>
      <c r="OFW17" s="254"/>
      <c r="OFX17" s="254"/>
      <c r="OFY17" s="254"/>
      <c r="OFZ17" s="254"/>
      <c r="OGA17" s="254"/>
      <c r="OGB17" s="254"/>
      <c r="OGC17" s="254"/>
      <c r="OGD17" s="254"/>
      <c r="OGE17" s="254"/>
      <c r="OGF17" s="254"/>
      <c r="OGG17" s="254"/>
      <c r="OGH17" s="254"/>
      <c r="OGI17" s="254"/>
      <c r="OGJ17" s="254"/>
      <c r="OGK17" s="254"/>
      <c r="OGL17" s="254"/>
      <c r="OGM17" s="254"/>
      <c r="OGN17" s="254"/>
      <c r="OGO17" s="254"/>
      <c r="OGP17" s="254"/>
      <c r="OGQ17" s="254"/>
      <c r="OGR17" s="254"/>
      <c r="OGS17" s="254"/>
      <c r="OGT17" s="254"/>
      <c r="OGU17" s="254"/>
      <c r="OGV17" s="254"/>
      <c r="OGW17" s="254"/>
      <c r="OGX17" s="254"/>
      <c r="OGY17" s="254"/>
      <c r="OGZ17" s="254"/>
      <c r="OHA17" s="254"/>
      <c r="OHB17" s="254"/>
      <c r="OHC17" s="254"/>
      <c r="OHD17" s="254"/>
      <c r="OHE17" s="254"/>
      <c r="OHF17" s="254"/>
      <c r="OHG17" s="254"/>
      <c r="OHH17" s="254"/>
      <c r="OHI17" s="254"/>
      <c r="OHJ17" s="254"/>
      <c r="OHK17" s="254"/>
      <c r="OHL17" s="254"/>
      <c r="OHM17" s="254"/>
      <c r="OHN17" s="254"/>
      <c r="OHO17" s="254"/>
      <c r="OHP17" s="254"/>
      <c r="OHQ17" s="254"/>
      <c r="OHR17" s="254"/>
      <c r="OHS17" s="254"/>
      <c r="OHT17" s="254"/>
      <c r="OHU17" s="254"/>
      <c r="OHV17" s="254"/>
      <c r="OHW17" s="254"/>
      <c r="OHX17" s="254"/>
      <c r="OHY17" s="254"/>
      <c r="OHZ17" s="254"/>
      <c r="OIA17" s="254"/>
      <c r="OIB17" s="254"/>
      <c r="OIC17" s="254"/>
      <c r="OID17" s="254"/>
      <c r="OIE17" s="254"/>
      <c r="OIF17" s="254"/>
      <c r="OIG17" s="254"/>
      <c r="OIH17" s="254"/>
      <c r="OII17" s="254"/>
      <c r="OIJ17" s="254"/>
      <c r="OIK17" s="254"/>
      <c r="OIL17" s="254"/>
      <c r="OIM17" s="254"/>
      <c r="OIN17" s="254"/>
      <c r="OIO17" s="254"/>
      <c r="OIP17" s="254"/>
      <c r="OIQ17" s="254"/>
      <c r="OIR17" s="254"/>
      <c r="OIS17" s="254"/>
      <c r="OIT17" s="254"/>
      <c r="OIU17" s="254"/>
      <c r="OIV17" s="254"/>
      <c r="OIW17" s="254"/>
      <c r="OIX17" s="254"/>
      <c r="OIY17" s="254"/>
      <c r="OIZ17" s="254"/>
      <c r="OJA17" s="254"/>
      <c r="OJB17" s="254"/>
      <c r="OJC17" s="254"/>
      <c r="OJD17" s="254"/>
      <c r="OJE17" s="254"/>
      <c r="OJF17" s="254"/>
      <c r="OJG17" s="254"/>
      <c r="OJH17" s="254"/>
      <c r="OJI17" s="254"/>
      <c r="OJJ17" s="254"/>
      <c r="OJK17" s="254"/>
      <c r="OJL17" s="254"/>
      <c r="OJM17" s="254"/>
      <c r="OJN17" s="254"/>
      <c r="OJO17" s="254"/>
      <c r="OJP17" s="254"/>
      <c r="OJQ17" s="254"/>
      <c r="OJR17" s="254"/>
      <c r="OJS17" s="254"/>
      <c r="OJT17" s="254"/>
      <c r="OJU17" s="254"/>
      <c r="OJV17" s="254"/>
      <c r="OJW17" s="254"/>
      <c r="OJX17" s="254"/>
      <c r="OJY17" s="254"/>
      <c r="OJZ17" s="254"/>
      <c r="OKA17" s="254"/>
      <c r="OKB17" s="254"/>
      <c r="OKC17" s="254"/>
      <c r="OKD17" s="254"/>
      <c r="OKE17" s="254"/>
      <c r="OKF17" s="254"/>
      <c r="OKG17" s="254"/>
      <c r="OKH17" s="254"/>
      <c r="OKI17" s="254"/>
      <c r="OKJ17" s="254"/>
      <c r="OKK17" s="254"/>
      <c r="OKL17" s="254"/>
      <c r="OKM17" s="254"/>
      <c r="OKN17" s="254"/>
      <c r="OKO17" s="254"/>
      <c r="OKP17" s="254"/>
      <c r="OKQ17" s="254"/>
      <c r="OKR17" s="254"/>
      <c r="OKS17" s="254"/>
      <c r="OKT17" s="254"/>
      <c r="OKU17" s="254"/>
      <c r="OKV17" s="254"/>
      <c r="OKW17" s="254"/>
      <c r="OKX17" s="254"/>
      <c r="OKY17" s="254"/>
      <c r="OKZ17" s="254"/>
      <c r="OLA17" s="254"/>
      <c r="OLB17" s="254"/>
      <c r="OLC17" s="254"/>
      <c r="OLD17" s="254"/>
      <c r="OLE17" s="254"/>
      <c r="OLF17" s="254"/>
      <c r="OLG17" s="254"/>
      <c r="OLH17" s="254"/>
      <c r="OLI17" s="254"/>
      <c r="OLJ17" s="254"/>
      <c r="OLK17" s="254"/>
      <c r="OLL17" s="254"/>
      <c r="OLM17" s="254"/>
      <c r="OLN17" s="254"/>
      <c r="OLO17" s="254"/>
      <c r="OLP17" s="254"/>
      <c r="OLQ17" s="254"/>
      <c r="OLR17" s="254"/>
      <c r="OLS17" s="254"/>
      <c r="OLT17" s="254"/>
      <c r="OLU17" s="254"/>
      <c r="OLV17" s="254"/>
      <c r="OLW17" s="254"/>
      <c r="OLX17" s="254"/>
      <c r="OLY17" s="254"/>
      <c r="OLZ17" s="254"/>
      <c r="OMA17" s="254"/>
      <c r="OMB17" s="254"/>
      <c r="OMC17" s="254"/>
      <c r="OMD17" s="254"/>
      <c r="OME17" s="254"/>
      <c r="OMF17" s="254"/>
      <c r="OMG17" s="254"/>
      <c r="OMH17" s="254"/>
      <c r="OMI17" s="254"/>
      <c r="OMJ17" s="254"/>
      <c r="OMK17" s="254"/>
      <c r="OML17" s="254"/>
      <c r="OMM17" s="254"/>
      <c r="OMN17" s="254"/>
      <c r="OMO17" s="254"/>
      <c r="OMP17" s="254"/>
      <c r="OMQ17" s="254"/>
      <c r="OMR17" s="254"/>
      <c r="OMS17" s="254"/>
      <c r="OMT17" s="254"/>
      <c r="OMU17" s="254"/>
      <c r="OMV17" s="254"/>
      <c r="OMW17" s="254"/>
      <c r="OMX17" s="254"/>
      <c r="OMY17" s="254"/>
      <c r="OMZ17" s="254"/>
      <c r="ONA17" s="254"/>
      <c r="ONB17" s="254"/>
      <c r="ONC17" s="254"/>
      <c r="OND17" s="254"/>
      <c r="ONE17" s="254"/>
      <c r="ONF17" s="254"/>
      <c r="ONG17" s="254"/>
      <c r="ONH17" s="254"/>
      <c r="ONI17" s="254"/>
      <c r="ONJ17" s="254"/>
      <c r="ONK17" s="254"/>
      <c r="ONL17" s="254"/>
      <c r="ONM17" s="254"/>
      <c r="ONN17" s="254"/>
      <c r="ONO17" s="254"/>
      <c r="ONP17" s="254"/>
      <c r="ONQ17" s="254"/>
      <c r="ONR17" s="254"/>
      <c r="ONS17" s="254"/>
      <c r="ONT17" s="254"/>
      <c r="ONU17" s="254"/>
      <c r="ONV17" s="254"/>
      <c r="ONW17" s="254"/>
      <c r="ONX17" s="254"/>
      <c r="ONY17" s="254"/>
      <c r="ONZ17" s="254"/>
      <c r="OOA17" s="254"/>
      <c r="OOB17" s="254"/>
      <c r="OOC17" s="254"/>
      <c r="OOD17" s="254"/>
      <c r="OOE17" s="254"/>
      <c r="OOF17" s="254"/>
      <c r="OOG17" s="254"/>
      <c r="OOH17" s="254"/>
      <c r="OOI17" s="254"/>
      <c r="OOJ17" s="254"/>
      <c r="OOK17" s="254"/>
      <c r="OOL17" s="254"/>
      <c r="OOM17" s="254"/>
      <c r="OON17" s="254"/>
      <c r="OOO17" s="254"/>
      <c r="OOP17" s="254"/>
      <c r="OOQ17" s="254"/>
      <c r="OOR17" s="254"/>
      <c r="OOS17" s="254"/>
      <c r="OOT17" s="254"/>
      <c r="OOU17" s="254"/>
      <c r="OOV17" s="254"/>
      <c r="OOW17" s="254"/>
      <c r="OOX17" s="254"/>
      <c r="OOY17" s="254"/>
      <c r="OOZ17" s="254"/>
      <c r="OPA17" s="254"/>
      <c r="OPB17" s="254"/>
      <c r="OPC17" s="254"/>
      <c r="OPD17" s="254"/>
      <c r="OPE17" s="254"/>
      <c r="OPF17" s="254"/>
      <c r="OPG17" s="254"/>
      <c r="OPH17" s="254"/>
      <c r="OPI17" s="254"/>
      <c r="OPJ17" s="254"/>
      <c r="OPK17" s="254"/>
      <c r="OPL17" s="254"/>
      <c r="OPM17" s="254"/>
      <c r="OPN17" s="254"/>
      <c r="OPO17" s="254"/>
      <c r="OPP17" s="254"/>
      <c r="OPQ17" s="254"/>
      <c r="OPR17" s="254"/>
      <c r="OPS17" s="254"/>
      <c r="OPT17" s="254"/>
      <c r="OPU17" s="254"/>
      <c r="OPV17" s="254"/>
      <c r="OPW17" s="254"/>
      <c r="OPX17" s="254"/>
      <c r="OPY17" s="254"/>
      <c r="OPZ17" s="254"/>
      <c r="OQA17" s="254"/>
      <c r="OQB17" s="254"/>
      <c r="OQC17" s="254"/>
      <c r="OQD17" s="254"/>
      <c r="OQE17" s="254"/>
      <c r="OQF17" s="254"/>
      <c r="OQG17" s="254"/>
      <c r="OQH17" s="254"/>
      <c r="OQI17" s="254"/>
      <c r="OQJ17" s="254"/>
      <c r="OQK17" s="254"/>
      <c r="OQL17" s="254"/>
      <c r="OQM17" s="254"/>
      <c r="OQN17" s="254"/>
      <c r="OQO17" s="254"/>
      <c r="OQP17" s="254"/>
      <c r="OQQ17" s="254"/>
      <c r="OQR17" s="254"/>
      <c r="OQS17" s="254"/>
      <c r="OQT17" s="254"/>
      <c r="OQU17" s="254"/>
      <c r="OQV17" s="254"/>
      <c r="OQW17" s="254"/>
      <c r="OQX17" s="254"/>
      <c r="OQY17" s="254"/>
      <c r="OQZ17" s="254"/>
      <c r="ORA17" s="254"/>
      <c r="ORB17" s="254"/>
      <c r="ORC17" s="254"/>
      <c r="ORD17" s="254"/>
      <c r="ORE17" s="254"/>
      <c r="ORF17" s="254"/>
      <c r="ORG17" s="254"/>
      <c r="ORH17" s="254"/>
      <c r="ORI17" s="254"/>
      <c r="ORJ17" s="254"/>
      <c r="ORK17" s="254"/>
      <c r="ORL17" s="254"/>
      <c r="ORM17" s="254"/>
      <c r="ORN17" s="254"/>
      <c r="ORO17" s="254"/>
      <c r="ORP17" s="254"/>
      <c r="ORQ17" s="254"/>
      <c r="ORR17" s="254"/>
      <c r="ORS17" s="254"/>
      <c r="ORT17" s="254"/>
      <c r="ORU17" s="254"/>
      <c r="ORV17" s="254"/>
      <c r="ORW17" s="254"/>
      <c r="ORX17" s="254"/>
      <c r="ORY17" s="254"/>
      <c r="ORZ17" s="254"/>
      <c r="OSA17" s="254"/>
      <c r="OSB17" s="254"/>
      <c r="OSC17" s="254"/>
      <c r="OSD17" s="254"/>
      <c r="OSE17" s="254"/>
      <c r="OSF17" s="254"/>
      <c r="OSG17" s="254"/>
      <c r="OSH17" s="254"/>
      <c r="OSI17" s="254"/>
      <c r="OSJ17" s="254"/>
      <c r="OSK17" s="254"/>
      <c r="OSL17" s="254"/>
      <c r="OSM17" s="254"/>
      <c r="OSN17" s="254"/>
      <c r="OSO17" s="254"/>
      <c r="OSP17" s="254"/>
      <c r="OSQ17" s="254"/>
      <c r="OSR17" s="254"/>
      <c r="OSS17" s="254"/>
      <c r="OST17" s="254"/>
      <c r="OSU17" s="254"/>
      <c r="OSV17" s="254"/>
      <c r="OSW17" s="254"/>
      <c r="OSX17" s="254"/>
      <c r="OSY17" s="254"/>
      <c r="OSZ17" s="254"/>
      <c r="OTA17" s="254"/>
      <c r="OTB17" s="254"/>
      <c r="OTC17" s="254"/>
      <c r="OTD17" s="254"/>
      <c r="OTE17" s="254"/>
      <c r="OTF17" s="254"/>
      <c r="OTG17" s="254"/>
      <c r="OTH17" s="254"/>
      <c r="OTI17" s="254"/>
      <c r="OTJ17" s="254"/>
      <c r="OTK17" s="254"/>
      <c r="OTL17" s="254"/>
      <c r="OTM17" s="254"/>
      <c r="OTN17" s="254"/>
      <c r="OTO17" s="254"/>
      <c r="OTP17" s="254"/>
      <c r="OTQ17" s="254"/>
      <c r="OTR17" s="254"/>
      <c r="OTS17" s="254"/>
      <c r="OTT17" s="254"/>
      <c r="OTU17" s="254"/>
      <c r="OTV17" s="254"/>
      <c r="OTW17" s="254"/>
      <c r="OTX17" s="254"/>
      <c r="OTY17" s="254"/>
      <c r="OTZ17" s="254"/>
      <c r="OUA17" s="254"/>
      <c r="OUB17" s="254"/>
      <c r="OUC17" s="254"/>
      <c r="OUD17" s="254"/>
      <c r="OUE17" s="254"/>
      <c r="OUF17" s="254"/>
      <c r="OUG17" s="254"/>
      <c r="OUH17" s="254"/>
      <c r="OUI17" s="254"/>
      <c r="OUJ17" s="254"/>
      <c r="OUK17" s="254"/>
      <c r="OUL17" s="254"/>
      <c r="OUM17" s="254"/>
      <c r="OUN17" s="254"/>
      <c r="OUO17" s="254"/>
      <c r="OUP17" s="254"/>
      <c r="OUQ17" s="254"/>
      <c r="OUR17" s="254"/>
      <c r="OUS17" s="254"/>
      <c r="OUT17" s="254"/>
      <c r="OUU17" s="254"/>
      <c r="OUV17" s="254"/>
      <c r="OUW17" s="254"/>
      <c r="OUX17" s="254"/>
      <c r="OUY17" s="254"/>
      <c r="OUZ17" s="254"/>
      <c r="OVA17" s="254"/>
      <c r="OVB17" s="254"/>
      <c r="OVC17" s="254"/>
      <c r="OVD17" s="254"/>
      <c r="OVE17" s="254"/>
      <c r="OVF17" s="254"/>
      <c r="OVG17" s="254"/>
      <c r="OVH17" s="254"/>
      <c r="OVI17" s="254"/>
      <c r="OVJ17" s="254"/>
      <c r="OVK17" s="254"/>
      <c r="OVL17" s="254"/>
      <c r="OVM17" s="254"/>
      <c r="OVN17" s="254"/>
      <c r="OVO17" s="254"/>
      <c r="OVP17" s="254"/>
      <c r="OVQ17" s="254"/>
      <c r="OVR17" s="254"/>
      <c r="OVS17" s="254"/>
      <c r="OVT17" s="254"/>
      <c r="OVU17" s="254"/>
      <c r="OVV17" s="254"/>
      <c r="OVW17" s="254"/>
      <c r="OVX17" s="254"/>
      <c r="OVY17" s="254"/>
      <c r="OVZ17" s="254"/>
      <c r="OWA17" s="254"/>
      <c r="OWB17" s="254"/>
      <c r="OWC17" s="254"/>
      <c r="OWD17" s="254"/>
      <c r="OWE17" s="254"/>
      <c r="OWF17" s="254"/>
      <c r="OWG17" s="254"/>
      <c r="OWH17" s="254"/>
      <c r="OWI17" s="254"/>
      <c r="OWJ17" s="254"/>
      <c r="OWK17" s="254"/>
      <c r="OWL17" s="254"/>
      <c r="OWM17" s="254"/>
      <c r="OWN17" s="254"/>
      <c r="OWO17" s="254"/>
      <c r="OWP17" s="254"/>
      <c r="OWQ17" s="254"/>
      <c r="OWR17" s="254"/>
      <c r="OWS17" s="254"/>
      <c r="OWT17" s="254"/>
      <c r="OWU17" s="254"/>
      <c r="OWV17" s="254"/>
      <c r="OWW17" s="254"/>
      <c r="OWX17" s="254"/>
      <c r="OWY17" s="254"/>
      <c r="OWZ17" s="254"/>
      <c r="OXA17" s="254"/>
      <c r="OXB17" s="254"/>
      <c r="OXC17" s="254"/>
      <c r="OXD17" s="254"/>
      <c r="OXE17" s="254"/>
      <c r="OXF17" s="254"/>
      <c r="OXG17" s="254"/>
      <c r="OXH17" s="254"/>
      <c r="OXI17" s="254"/>
      <c r="OXJ17" s="254"/>
      <c r="OXK17" s="254"/>
      <c r="OXL17" s="254"/>
      <c r="OXM17" s="254"/>
      <c r="OXN17" s="254"/>
      <c r="OXO17" s="254"/>
      <c r="OXP17" s="254"/>
      <c r="OXQ17" s="254"/>
      <c r="OXR17" s="254"/>
      <c r="OXS17" s="254"/>
      <c r="OXT17" s="254"/>
      <c r="OXU17" s="254"/>
      <c r="OXV17" s="254"/>
      <c r="OXW17" s="254"/>
      <c r="OXX17" s="254"/>
      <c r="OXY17" s="254"/>
      <c r="OXZ17" s="254"/>
      <c r="OYA17" s="254"/>
      <c r="OYB17" s="254"/>
      <c r="OYC17" s="254"/>
      <c r="OYD17" s="254"/>
      <c r="OYE17" s="254"/>
      <c r="OYF17" s="254"/>
      <c r="OYG17" s="254"/>
      <c r="OYH17" s="254"/>
      <c r="OYI17" s="254"/>
      <c r="OYJ17" s="254"/>
      <c r="OYK17" s="254"/>
      <c r="OYL17" s="254"/>
      <c r="OYM17" s="254"/>
      <c r="OYN17" s="254"/>
      <c r="OYO17" s="254"/>
      <c r="OYP17" s="254"/>
      <c r="OYQ17" s="254"/>
      <c r="OYR17" s="254"/>
      <c r="OYS17" s="254"/>
      <c r="OYT17" s="254"/>
      <c r="OYU17" s="254"/>
      <c r="OYV17" s="254"/>
      <c r="OYW17" s="254"/>
      <c r="OYX17" s="254"/>
      <c r="OYY17" s="254"/>
      <c r="OYZ17" s="254"/>
      <c r="OZA17" s="254"/>
      <c r="OZB17" s="254"/>
      <c r="OZC17" s="254"/>
      <c r="OZD17" s="254"/>
      <c r="OZE17" s="254"/>
      <c r="OZF17" s="254"/>
      <c r="OZG17" s="254"/>
      <c r="OZH17" s="254"/>
      <c r="OZI17" s="254"/>
      <c r="OZJ17" s="254"/>
      <c r="OZK17" s="254"/>
      <c r="OZL17" s="254"/>
      <c r="OZM17" s="254"/>
      <c r="OZN17" s="254"/>
      <c r="OZO17" s="254"/>
      <c r="OZP17" s="254"/>
      <c r="OZQ17" s="254"/>
      <c r="OZR17" s="254"/>
      <c r="OZS17" s="254"/>
      <c r="OZT17" s="254"/>
      <c r="OZU17" s="254"/>
      <c r="OZV17" s="254"/>
      <c r="OZW17" s="254"/>
      <c r="OZX17" s="254"/>
      <c r="OZY17" s="254"/>
      <c r="OZZ17" s="254"/>
      <c r="PAA17" s="254"/>
      <c r="PAB17" s="254"/>
      <c r="PAC17" s="254"/>
      <c r="PAD17" s="254"/>
      <c r="PAE17" s="254"/>
      <c r="PAF17" s="254"/>
      <c r="PAG17" s="254"/>
      <c r="PAH17" s="254"/>
      <c r="PAI17" s="254"/>
      <c r="PAJ17" s="254"/>
      <c r="PAK17" s="254"/>
      <c r="PAL17" s="254"/>
      <c r="PAM17" s="254"/>
      <c r="PAN17" s="254"/>
      <c r="PAO17" s="254"/>
      <c r="PAP17" s="254"/>
      <c r="PAQ17" s="254"/>
      <c r="PAR17" s="254"/>
      <c r="PAS17" s="254"/>
      <c r="PAT17" s="254"/>
      <c r="PAU17" s="254"/>
      <c r="PAV17" s="254"/>
      <c r="PAW17" s="254"/>
      <c r="PAX17" s="254"/>
      <c r="PAY17" s="254"/>
      <c r="PAZ17" s="254"/>
      <c r="PBA17" s="254"/>
      <c r="PBB17" s="254"/>
      <c r="PBC17" s="254"/>
      <c r="PBD17" s="254"/>
      <c r="PBE17" s="254"/>
      <c r="PBF17" s="254"/>
      <c r="PBG17" s="254"/>
      <c r="PBH17" s="254"/>
      <c r="PBI17" s="254"/>
      <c r="PBJ17" s="254"/>
      <c r="PBK17" s="254"/>
      <c r="PBL17" s="254"/>
      <c r="PBM17" s="254"/>
      <c r="PBN17" s="254"/>
      <c r="PBO17" s="254"/>
      <c r="PBP17" s="254"/>
      <c r="PBQ17" s="254"/>
      <c r="PBR17" s="254"/>
      <c r="PBS17" s="254"/>
      <c r="PBT17" s="254"/>
      <c r="PBU17" s="254"/>
      <c r="PBV17" s="254"/>
      <c r="PBW17" s="254"/>
      <c r="PBX17" s="254"/>
      <c r="PBY17" s="254"/>
      <c r="PBZ17" s="254"/>
      <c r="PCA17" s="254"/>
      <c r="PCB17" s="254"/>
      <c r="PCC17" s="254"/>
      <c r="PCD17" s="254"/>
      <c r="PCE17" s="254"/>
      <c r="PCF17" s="254"/>
      <c r="PCG17" s="254"/>
      <c r="PCH17" s="254"/>
      <c r="PCI17" s="254"/>
      <c r="PCJ17" s="254"/>
      <c r="PCK17" s="254"/>
      <c r="PCL17" s="254"/>
      <c r="PCM17" s="254"/>
      <c r="PCN17" s="254"/>
      <c r="PCO17" s="254"/>
      <c r="PCP17" s="254"/>
      <c r="PCQ17" s="254"/>
      <c r="PCR17" s="254"/>
      <c r="PCS17" s="254"/>
      <c r="PCT17" s="254"/>
      <c r="PCU17" s="254"/>
      <c r="PCV17" s="254"/>
      <c r="PCW17" s="254"/>
      <c r="PCX17" s="254"/>
      <c r="PCY17" s="254"/>
      <c r="PCZ17" s="254"/>
      <c r="PDA17" s="254"/>
      <c r="PDB17" s="254"/>
      <c r="PDC17" s="254"/>
      <c r="PDD17" s="254"/>
      <c r="PDE17" s="254"/>
      <c r="PDF17" s="254"/>
      <c r="PDG17" s="254"/>
      <c r="PDH17" s="254"/>
      <c r="PDI17" s="254"/>
      <c r="PDJ17" s="254"/>
      <c r="PDK17" s="254"/>
      <c r="PDL17" s="254"/>
      <c r="PDM17" s="254"/>
      <c r="PDN17" s="254"/>
      <c r="PDO17" s="254"/>
      <c r="PDP17" s="254"/>
      <c r="PDQ17" s="254"/>
      <c r="PDR17" s="254"/>
      <c r="PDS17" s="254"/>
      <c r="PDT17" s="254"/>
      <c r="PDU17" s="254"/>
      <c r="PDV17" s="254"/>
      <c r="PDW17" s="254"/>
      <c r="PDX17" s="254"/>
      <c r="PDY17" s="254"/>
      <c r="PDZ17" s="254"/>
      <c r="PEA17" s="254"/>
      <c r="PEB17" s="254"/>
      <c r="PEC17" s="254"/>
      <c r="PED17" s="254"/>
      <c r="PEE17" s="254"/>
      <c r="PEF17" s="254"/>
      <c r="PEG17" s="254"/>
      <c r="PEH17" s="254"/>
      <c r="PEI17" s="254"/>
      <c r="PEJ17" s="254"/>
      <c r="PEK17" s="254"/>
      <c r="PEL17" s="254"/>
      <c r="PEM17" s="254"/>
      <c r="PEN17" s="254"/>
      <c r="PEO17" s="254"/>
      <c r="PEP17" s="254"/>
      <c r="PEQ17" s="254"/>
      <c r="PER17" s="254"/>
      <c r="PES17" s="254"/>
      <c r="PET17" s="254"/>
      <c r="PEU17" s="254"/>
      <c r="PEV17" s="254"/>
      <c r="PEW17" s="254"/>
      <c r="PEX17" s="254"/>
      <c r="PEY17" s="254"/>
      <c r="PEZ17" s="254"/>
      <c r="PFA17" s="254"/>
      <c r="PFB17" s="254"/>
      <c r="PFC17" s="254"/>
      <c r="PFD17" s="254"/>
      <c r="PFE17" s="254"/>
      <c r="PFF17" s="254"/>
      <c r="PFG17" s="254"/>
      <c r="PFH17" s="254"/>
      <c r="PFI17" s="254"/>
      <c r="PFJ17" s="254"/>
      <c r="PFK17" s="254"/>
      <c r="PFL17" s="254"/>
      <c r="PFM17" s="254"/>
      <c r="PFN17" s="254"/>
      <c r="PFO17" s="254"/>
      <c r="PFP17" s="254"/>
      <c r="PFQ17" s="254"/>
      <c r="PFR17" s="254"/>
      <c r="PFS17" s="254"/>
      <c r="PFT17" s="254"/>
      <c r="PFU17" s="254"/>
      <c r="PFV17" s="254"/>
      <c r="PFW17" s="254"/>
      <c r="PFX17" s="254"/>
      <c r="PFY17" s="254"/>
      <c r="PFZ17" s="254"/>
      <c r="PGA17" s="254"/>
      <c r="PGB17" s="254"/>
      <c r="PGC17" s="254"/>
      <c r="PGD17" s="254"/>
      <c r="PGE17" s="254"/>
      <c r="PGF17" s="254"/>
      <c r="PGG17" s="254"/>
      <c r="PGH17" s="254"/>
      <c r="PGI17" s="254"/>
      <c r="PGJ17" s="254"/>
      <c r="PGK17" s="254"/>
      <c r="PGL17" s="254"/>
      <c r="PGM17" s="254"/>
      <c r="PGN17" s="254"/>
      <c r="PGO17" s="254"/>
      <c r="PGP17" s="254"/>
      <c r="PGQ17" s="254"/>
      <c r="PGR17" s="254"/>
      <c r="PGS17" s="254"/>
      <c r="PGT17" s="254"/>
      <c r="PGU17" s="254"/>
      <c r="PGV17" s="254"/>
      <c r="PGW17" s="254"/>
      <c r="PGX17" s="254"/>
      <c r="PGY17" s="254"/>
      <c r="PGZ17" s="254"/>
      <c r="PHA17" s="254"/>
      <c r="PHB17" s="254"/>
      <c r="PHC17" s="254"/>
      <c r="PHD17" s="254"/>
      <c r="PHE17" s="254"/>
      <c r="PHF17" s="254"/>
      <c r="PHG17" s="254"/>
      <c r="PHH17" s="254"/>
      <c r="PHI17" s="254"/>
      <c r="PHJ17" s="254"/>
      <c r="PHK17" s="254"/>
      <c r="PHL17" s="254"/>
      <c r="PHM17" s="254"/>
      <c r="PHN17" s="254"/>
      <c r="PHO17" s="254"/>
      <c r="PHP17" s="254"/>
      <c r="PHQ17" s="254"/>
      <c r="PHR17" s="254"/>
      <c r="PHS17" s="254"/>
      <c r="PHT17" s="254"/>
      <c r="PHU17" s="254"/>
      <c r="PHV17" s="254"/>
      <c r="PHW17" s="254"/>
      <c r="PHX17" s="254"/>
      <c r="PHY17" s="254"/>
      <c r="PHZ17" s="254"/>
      <c r="PIA17" s="254"/>
      <c r="PIB17" s="254"/>
      <c r="PIC17" s="254"/>
      <c r="PID17" s="254"/>
      <c r="PIE17" s="254"/>
      <c r="PIF17" s="254"/>
      <c r="PIG17" s="254"/>
      <c r="PIH17" s="254"/>
      <c r="PII17" s="254"/>
      <c r="PIJ17" s="254"/>
      <c r="PIK17" s="254"/>
      <c r="PIL17" s="254"/>
      <c r="PIM17" s="254"/>
      <c r="PIN17" s="254"/>
      <c r="PIO17" s="254"/>
      <c r="PIP17" s="254"/>
      <c r="PIQ17" s="254"/>
      <c r="PIR17" s="254"/>
      <c r="PIS17" s="254"/>
      <c r="PIT17" s="254"/>
      <c r="PIU17" s="254"/>
      <c r="PIV17" s="254"/>
      <c r="PIW17" s="254"/>
      <c r="PIX17" s="254"/>
      <c r="PIY17" s="254"/>
      <c r="PIZ17" s="254"/>
      <c r="PJA17" s="254"/>
      <c r="PJB17" s="254"/>
      <c r="PJC17" s="254"/>
      <c r="PJD17" s="254"/>
      <c r="PJE17" s="254"/>
      <c r="PJF17" s="254"/>
      <c r="PJG17" s="254"/>
      <c r="PJH17" s="254"/>
      <c r="PJI17" s="254"/>
      <c r="PJJ17" s="254"/>
      <c r="PJK17" s="254"/>
      <c r="PJL17" s="254"/>
      <c r="PJM17" s="254"/>
      <c r="PJN17" s="254"/>
      <c r="PJO17" s="254"/>
      <c r="PJP17" s="254"/>
      <c r="PJQ17" s="254"/>
      <c r="PJR17" s="254"/>
      <c r="PJS17" s="254"/>
      <c r="PJT17" s="254"/>
      <c r="PJU17" s="254"/>
      <c r="PJV17" s="254"/>
      <c r="PJW17" s="254"/>
      <c r="PJX17" s="254"/>
      <c r="PJY17" s="254"/>
      <c r="PJZ17" s="254"/>
      <c r="PKA17" s="254"/>
      <c r="PKB17" s="254"/>
      <c r="PKC17" s="254"/>
      <c r="PKD17" s="254"/>
      <c r="PKE17" s="254"/>
      <c r="PKF17" s="254"/>
      <c r="PKG17" s="254"/>
      <c r="PKH17" s="254"/>
      <c r="PKI17" s="254"/>
      <c r="PKJ17" s="254"/>
      <c r="PKK17" s="254"/>
      <c r="PKL17" s="254"/>
      <c r="PKM17" s="254"/>
      <c r="PKN17" s="254"/>
      <c r="PKO17" s="254"/>
      <c r="PKP17" s="254"/>
      <c r="PKQ17" s="254"/>
      <c r="PKR17" s="254"/>
      <c r="PKS17" s="254"/>
      <c r="PKT17" s="254"/>
      <c r="PKU17" s="254"/>
      <c r="PKV17" s="254"/>
      <c r="PKW17" s="254"/>
      <c r="PKX17" s="254"/>
      <c r="PKY17" s="254"/>
      <c r="PKZ17" s="254"/>
      <c r="PLA17" s="254"/>
      <c r="PLB17" s="254"/>
      <c r="PLC17" s="254"/>
      <c r="PLD17" s="254"/>
      <c r="PLE17" s="254"/>
      <c r="PLF17" s="254"/>
      <c r="PLG17" s="254"/>
      <c r="PLH17" s="254"/>
      <c r="PLI17" s="254"/>
      <c r="PLJ17" s="254"/>
      <c r="PLK17" s="254"/>
      <c r="PLL17" s="254"/>
      <c r="PLM17" s="254"/>
      <c r="PLN17" s="254"/>
      <c r="PLO17" s="254"/>
      <c r="PLP17" s="254"/>
      <c r="PLQ17" s="254"/>
      <c r="PLR17" s="254"/>
      <c r="PLS17" s="254"/>
      <c r="PLT17" s="254"/>
      <c r="PLU17" s="254"/>
      <c r="PLV17" s="254"/>
      <c r="PLW17" s="254"/>
      <c r="PLX17" s="254"/>
      <c r="PLY17" s="254"/>
      <c r="PLZ17" s="254"/>
      <c r="PMA17" s="254"/>
      <c r="PMB17" s="254"/>
      <c r="PMC17" s="254"/>
      <c r="PMD17" s="254"/>
      <c r="PME17" s="254"/>
      <c r="PMF17" s="254"/>
      <c r="PMG17" s="254"/>
      <c r="PMH17" s="254"/>
      <c r="PMI17" s="254"/>
      <c r="PMJ17" s="254"/>
      <c r="PMK17" s="254"/>
      <c r="PML17" s="254"/>
      <c r="PMM17" s="254"/>
      <c r="PMN17" s="254"/>
      <c r="PMO17" s="254"/>
      <c r="PMP17" s="254"/>
      <c r="PMQ17" s="254"/>
      <c r="PMR17" s="254"/>
      <c r="PMS17" s="254"/>
      <c r="PMT17" s="254"/>
      <c r="PMU17" s="254"/>
      <c r="PMV17" s="254"/>
      <c r="PMW17" s="254"/>
      <c r="PMX17" s="254"/>
      <c r="PMY17" s="254"/>
      <c r="PMZ17" s="254"/>
      <c r="PNA17" s="254"/>
      <c r="PNB17" s="254"/>
      <c r="PNC17" s="254"/>
      <c r="PND17" s="254"/>
      <c r="PNE17" s="254"/>
      <c r="PNF17" s="254"/>
      <c r="PNG17" s="254"/>
      <c r="PNH17" s="254"/>
      <c r="PNI17" s="254"/>
      <c r="PNJ17" s="254"/>
      <c r="PNK17" s="254"/>
      <c r="PNL17" s="254"/>
      <c r="PNM17" s="254"/>
      <c r="PNN17" s="254"/>
      <c r="PNO17" s="254"/>
      <c r="PNP17" s="254"/>
      <c r="PNQ17" s="254"/>
      <c r="PNR17" s="254"/>
      <c r="PNS17" s="254"/>
      <c r="PNT17" s="254"/>
      <c r="PNU17" s="254"/>
      <c r="PNV17" s="254"/>
      <c r="PNW17" s="254"/>
      <c r="PNX17" s="254"/>
      <c r="PNY17" s="254"/>
      <c r="PNZ17" s="254"/>
      <c r="POA17" s="254"/>
      <c r="POB17" s="254"/>
      <c r="POC17" s="254"/>
      <c r="POD17" s="254"/>
      <c r="POE17" s="254"/>
      <c r="POF17" s="254"/>
      <c r="POG17" s="254"/>
      <c r="POH17" s="254"/>
      <c r="POI17" s="254"/>
      <c r="POJ17" s="254"/>
      <c r="POK17" s="254"/>
      <c r="POL17" s="254"/>
      <c r="POM17" s="254"/>
      <c r="PON17" s="254"/>
      <c r="POO17" s="254"/>
      <c r="POP17" s="254"/>
      <c r="POQ17" s="254"/>
      <c r="POR17" s="254"/>
      <c r="POS17" s="254"/>
      <c r="POT17" s="254"/>
      <c r="POU17" s="254"/>
      <c r="POV17" s="254"/>
      <c r="POW17" s="254"/>
      <c r="POX17" s="254"/>
      <c r="POY17" s="254"/>
      <c r="POZ17" s="254"/>
      <c r="PPA17" s="254"/>
      <c r="PPB17" s="254"/>
      <c r="PPC17" s="254"/>
      <c r="PPD17" s="254"/>
      <c r="PPE17" s="254"/>
      <c r="PPF17" s="254"/>
      <c r="PPG17" s="254"/>
      <c r="PPH17" s="254"/>
      <c r="PPI17" s="254"/>
      <c r="PPJ17" s="254"/>
      <c r="PPK17" s="254"/>
      <c r="PPL17" s="254"/>
      <c r="PPM17" s="254"/>
      <c r="PPN17" s="254"/>
      <c r="PPO17" s="254"/>
      <c r="PPP17" s="254"/>
      <c r="PPQ17" s="254"/>
      <c r="PPR17" s="254"/>
      <c r="PPS17" s="254"/>
      <c r="PPT17" s="254"/>
      <c r="PPU17" s="254"/>
      <c r="PPV17" s="254"/>
      <c r="PPW17" s="254"/>
      <c r="PPX17" s="254"/>
      <c r="PPY17" s="254"/>
      <c r="PPZ17" s="254"/>
      <c r="PQA17" s="254"/>
      <c r="PQB17" s="254"/>
      <c r="PQC17" s="254"/>
      <c r="PQD17" s="254"/>
      <c r="PQE17" s="254"/>
      <c r="PQF17" s="254"/>
      <c r="PQG17" s="254"/>
      <c r="PQH17" s="254"/>
      <c r="PQI17" s="254"/>
      <c r="PQJ17" s="254"/>
      <c r="PQK17" s="254"/>
      <c r="PQL17" s="254"/>
      <c r="PQM17" s="254"/>
      <c r="PQN17" s="254"/>
      <c r="PQO17" s="254"/>
      <c r="PQP17" s="254"/>
      <c r="PQQ17" s="254"/>
      <c r="PQR17" s="254"/>
      <c r="PQS17" s="254"/>
      <c r="PQT17" s="254"/>
      <c r="PQU17" s="254"/>
      <c r="PQV17" s="254"/>
      <c r="PQW17" s="254"/>
      <c r="PQX17" s="254"/>
      <c r="PQY17" s="254"/>
      <c r="PQZ17" s="254"/>
      <c r="PRA17" s="254"/>
      <c r="PRB17" s="254"/>
      <c r="PRC17" s="254"/>
      <c r="PRD17" s="254"/>
      <c r="PRE17" s="254"/>
      <c r="PRF17" s="254"/>
      <c r="PRG17" s="254"/>
      <c r="PRH17" s="254"/>
      <c r="PRI17" s="254"/>
      <c r="PRJ17" s="254"/>
      <c r="PRK17" s="254"/>
      <c r="PRL17" s="254"/>
      <c r="PRM17" s="254"/>
      <c r="PRN17" s="254"/>
      <c r="PRO17" s="254"/>
      <c r="PRP17" s="254"/>
      <c r="PRQ17" s="254"/>
      <c r="PRR17" s="254"/>
      <c r="PRS17" s="254"/>
      <c r="PRT17" s="254"/>
      <c r="PRU17" s="254"/>
      <c r="PRV17" s="254"/>
      <c r="PRW17" s="254"/>
      <c r="PRX17" s="254"/>
      <c r="PRY17" s="254"/>
      <c r="PRZ17" s="254"/>
      <c r="PSA17" s="254"/>
      <c r="PSB17" s="254"/>
      <c r="PSC17" s="254"/>
      <c r="PSD17" s="254"/>
      <c r="PSE17" s="254"/>
      <c r="PSF17" s="254"/>
      <c r="PSG17" s="254"/>
      <c r="PSH17" s="254"/>
      <c r="PSI17" s="254"/>
      <c r="PSJ17" s="254"/>
      <c r="PSK17" s="254"/>
      <c r="PSL17" s="254"/>
      <c r="PSM17" s="254"/>
      <c r="PSN17" s="254"/>
      <c r="PSO17" s="254"/>
      <c r="PSP17" s="254"/>
      <c r="PSQ17" s="254"/>
      <c r="PSR17" s="254"/>
      <c r="PSS17" s="254"/>
      <c r="PST17" s="254"/>
      <c r="PSU17" s="254"/>
      <c r="PSV17" s="254"/>
      <c r="PSW17" s="254"/>
      <c r="PSX17" s="254"/>
      <c r="PSY17" s="254"/>
      <c r="PSZ17" s="254"/>
      <c r="PTA17" s="254"/>
      <c r="PTB17" s="254"/>
      <c r="PTC17" s="254"/>
      <c r="PTD17" s="254"/>
      <c r="PTE17" s="254"/>
      <c r="PTF17" s="254"/>
      <c r="PTG17" s="254"/>
      <c r="PTH17" s="254"/>
      <c r="PTI17" s="254"/>
      <c r="PTJ17" s="254"/>
      <c r="PTK17" s="254"/>
      <c r="PTL17" s="254"/>
      <c r="PTM17" s="254"/>
      <c r="PTN17" s="254"/>
      <c r="PTO17" s="254"/>
      <c r="PTP17" s="254"/>
      <c r="PTQ17" s="254"/>
      <c r="PTR17" s="254"/>
      <c r="PTS17" s="254"/>
      <c r="PTT17" s="254"/>
      <c r="PTU17" s="254"/>
      <c r="PTV17" s="254"/>
      <c r="PTW17" s="254"/>
      <c r="PTX17" s="254"/>
      <c r="PTY17" s="254"/>
      <c r="PTZ17" s="254"/>
      <c r="PUA17" s="254"/>
      <c r="PUB17" s="254"/>
      <c r="PUC17" s="254"/>
      <c r="PUD17" s="254"/>
      <c r="PUE17" s="254"/>
      <c r="PUF17" s="254"/>
      <c r="PUG17" s="254"/>
      <c r="PUH17" s="254"/>
      <c r="PUI17" s="254"/>
      <c r="PUJ17" s="254"/>
      <c r="PUK17" s="254"/>
      <c r="PUL17" s="254"/>
      <c r="PUM17" s="254"/>
      <c r="PUN17" s="254"/>
      <c r="PUO17" s="254"/>
      <c r="PUP17" s="254"/>
      <c r="PUQ17" s="254"/>
      <c r="PUR17" s="254"/>
      <c r="PUS17" s="254"/>
      <c r="PUT17" s="254"/>
      <c r="PUU17" s="254"/>
      <c r="PUV17" s="254"/>
      <c r="PUW17" s="254"/>
      <c r="PUX17" s="254"/>
      <c r="PUY17" s="254"/>
      <c r="PUZ17" s="254"/>
      <c r="PVA17" s="254"/>
      <c r="PVB17" s="254"/>
      <c r="PVC17" s="254"/>
      <c r="PVD17" s="254"/>
      <c r="PVE17" s="254"/>
      <c r="PVF17" s="254"/>
      <c r="PVG17" s="254"/>
      <c r="PVH17" s="254"/>
      <c r="PVI17" s="254"/>
      <c r="PVJ17" s="254"/>
      <c r="PVK17" s="254"/>
      <c r="PVL17" s="254"/>
      <c r="PVM17" s="254"/>
      <c r="PVN17" s="254"/>
      <c r="PVO17" s="254"/>
      <c r="PVP17" s="254"/>
      <c r="PVQ17" s="254"/>
      <c r="PVR17" s="254"/>
      <c r="PVS17" s="254"/>
      <c r="PVT17" s="254"/>
      <c r="PVU17" s="254"/>
      <c r="PVV17" s="254"/>
      <c r="PVW17" s="254"/>
      <c r="PVX17" s="254"/>
      <c r="PVY17" s="254"/>
      <c r="PVZ17" s="254"/>
      <c r="PWA17" s="254"/>
      <c r="PWB17" s="254"/>
      <c r="PWC17" s="254"/>
      <c r="PWD17" s="254"/>
      <c r="PWE17" s="254"/>
      <c r="PWF17" s="254"/>
      <c r="PWG17" s="254"/>
      <c r="PWH17" s="254"/>
      <c r="PWI17" s="254"/>
      <c r="PWJ17" s="254"/>
      <c r="PWK17" s="254"/>
      <c r="PWL17" s="254"/>
      <c r="PWM17" s="254"/>
      <c r="PWN17" s="254"/>
      <c r="PWO17" s="254"/>
      <c r="PWP17" s="254"/>
      <c r="PWQ17" s="254"/>
      <c r="PWR17" s="254"/>
      <c r="PWS17" s="254"/>
      <c r="PWT17" s="254"/>
      <c r="PWU17" s="254"/>
      <c r="PWV17" s="254"/>
      <c r="PWW17" s="254"/>
      <c r="PWX17" s="254"/>
      <c r="PWY17" s="254"/>
      <c r="PWZ17" s="254"/>
      <c r="PXA17" s="254"/>
      <c r="PXB17" s="254"/>
      <c r="PXC17" s="254"/>
      <c r="PXD17" s="254"/>
      <c r="PXE17" s="254"/>
      <c r="PXF17" s="254"/>
      <c r="PXG17" s="254"/>
      <c r="PXH17" s="254"/>
      <c r="PXI17" s="254"/>
      <c r="PXJ17" s="254"/>
      <c r="PXK17" s="254"/>
      <c r="PXL17" s="254"/>
      <c r="PXM17" s="254"/>
      <c r="PXN17" s="254"/>
      <c r="PXO17" s="254"/>
      <c r="PXP17" s="254"/>
      <c r="PXQ17" s="254"/>
      <c r="PXR17" s="254"/>
      <c r="PXS17" s="254"/>
      <c r="PXT17" s="254"/>
      <c r="PXU17" s="254"/>
      <c r="PXV17" s="254"/>
      <c r="PXW17" s="254"/>
      <c r="PXX17" s="254"/>
      <c r="PXY17" s="254"/>
      <c r="PXZ17" s="254"/>
      <c r="PYA17" s="254"/>
      <c r="PYB17" s="254"/>
      <c r="PYC17" s="254"/>
      <c r="PYD17" s="254"/>
      <c r="PYE17" s="254"/>
      <c r="PYF17" s="254"/>
      <c r="PYG17" s="254"/>
      <c r="PYH17" s="254"/>
      <c r="PYI17" s="254"/>
      <c r="PYJ17" s="254"/>
      <c r="PYK17" s="254"/>
      <c r="PYL17" s="254"/>
      <c r="PYM17" s="254"/>
      <c r="PYN17" s="254"/>
      <c r="PYO17" s="254"/>
      <c r="PYP17" s="254"/>
      <c r="PYQ17" s="254"/>
      <c r="PYR17" s="254"/>
      <c r="PYS17" s="254"/>
      <c r="PYT17" s="254"/>
      <c r="PYU17" s="254"/>
      <c r="PYV17" s="254"/>
      <c r="PYW17" s="254"/>
      <c r="PYX17" s="254"/>
      <c r="PYY17" s="254"/>
      <c r="PYZ17" s="254"/>
      <c r="PZA17" s="254"/>
      <c r="PZB17" s="254"/>
      <c r="PZC17" s="254"/>
      <c r="PZD17" s="254"/>
      <c r="PZE17" s="254"/>
      <c r="PZF17" s="254"/>
      <c r="PZG17" s="254"/>
      <c r="PZH17" s="254"/>
      <c r="PZI17" s="254"/>
      <c r="PZJ17" s="254"/>
      <c r="PZK17" s="254"/>
      <c r="PZL17" s="254"/>
      <c r="PZM17" s="254"/>
      <c r="PZN17" s="254"/>
      <c r="PZO17" s="254"/>
      <c r="PZP17" s="254"/>
      <c r="PZQ17" s="254"/>
      <c r="PZR17" s="254"/>
      <c r="PZS17" s="254"/>
      <c r="PZT17" s="254"/>
      <c r="PZU17" s="254"/>
      <c r="PZV17" s="254"/>
      <c r="PZW17" s="254"/>
      <c r="PZX17" s="254"/>
      <c r="PZY17" s="254"/>
      <c r="PZZ17" s="254"/>
      <c r="QAA17" s="254"/>
      <c r="QAB17" s="254"/>
      <c r="QAC17" s="254"/>
      <c r="QAD17" s="254"/>
      <c r="QAE17" s="254"/>
      <c r="QAF17" s="254"/>
      <c r="QAG17" s="254"/>
      <c r="QAH17" s="254"/>
      <c r="QAI17" s="254"/>
      <c r="QAJ17" s="254"/>
      <c r="QAK17" s="254"/>
      <c r="QAL17" s="254"/>
      <c r="QAM17" s="254"/>
      <c r="QAN17" s="254"/>
      <c r="QAO17" s="254"/>
      <c r="QAP17" s="254"/>
      <c r="QAQ17" s="254"/>
      <c r="QAR17" s="254"/>
      <c r="QAS17" s="254"/>
      <c r="QAT17" s="254"/>
      <c r="QAU17" s="254"/>
      <c r="QAV17" s="254"/>
      <c r="QAW17" s="254"/>
      <c r="QAX17" s="254"/>
      <c r="QAY17" s="254"/>
      <c r="QAZ17" s="254"/>
      <c r="QBA17" s="254"/>
      <c r="QBB17" s="254"/>
      <c r="QBC17" s="254"/>
      <c r="QBD17" s="254"/>
      <c r="QBE17" s="254"/>
      <c r="QBF17" s="254"/>
      <c r="QBG17" s="254"/>
      <c r="QBH17" s="254"/>
      <c r="QBI17" s="254"/>
      <c r="QBJ17" s="254"/>
      <c r="QBK17" s="254"/>
      <c r="QBL17" s="254"/>
      <c r="QBM17" s="254"/>
      <c r="QBN17" s="254"/>
      <c r="QBO17" s="254"/>
      <c r="QBP17" s="254"/>
      <c r="QBQ17" s="254"/>
      <c r="QBR17" s="254"/>
      <c r="QBS17" s="254"/>
      <c r="QBT17" s="254"/>
      <c r="QBU17" s="254"/>
      <c r="QBV17" s="254"/>
      <c r="QBW17" s="254"/>
      <c r="QBX17" s="254"/>
      <c r="QBY17" s="254"/>
      <c r="QBZ17" s="254"/>
      <c r="QCA17" s="254"/>
      <c r="QCB17" s="254"/>
      <c r="QCC17" s="254"/>
      <c r="QCD17" s="254"/>
      <c r="QCE17" s="254"/>
      <c r="QCF17" s="254"/>
      <c r="QCG17" s="254"/>
      <c r="QCH17" s="254"/>
      <c r="QCI17" s="254"/>
      <c r="QCJ17" s="254"/>
      <c r="QCK17" s="254"/>
      <c r="QCL17" s="254"/>
      <c r="QCM17" s="254"/>
      <c r="QCN17" s="254"/>
      <c r="QCO17" s="254"/>
      <c r="QCP17" s="254"/>
      <c r="QCQ17" s="254"/>
      <c r="QCR17" s="254"/>
      <c r="QCS17" s="254"/>
      <c r="QCT17" s="254"/>
      <c r="QCU17" s="254"/>
      <c r="QCV17" s="254"/>
      <c r="QCW17" s="254"/>
      <c r="QCX17" s="254"/>
      <c r="QCY17" s="254"/>
      <c r="QCZ17" s="254"/>
      <c r="QDA17" s="254"/>
      <c r="QDB17" s="254"/>
      <c r="QDC17" s="254"/>
      <c r="QDD17" s="254"/>
      <c r="QDE17" s="254"/>
      <c r="QDF17" s="254"/>
      <c r="QDG17" s="254"/>
      <c r="QDH17" s="254"/>
      <c r="QDI17" s="254"/>
      <c r="QDJ17" s="254"/>
      <c r="QDK17" s="254"/>
      <c r="QDL17" s="254"/>
      <c r="QDM17" s="254"/>
      <c r="QDN17" s="254"/>
      <c r="QDO17" s="254"/>
      <c r="QDP17" s="254"/>
      <c r="QDQ17" s="254"/>
      <c r="QDR17" s="254"/>
      <c r="QDS17" s="254"/>
      <c r="QDT17" s="254"/>
      <c r="QDU17" s="254"/>
      <c r="QDV17" s="254"/>
      <c r="QDW17" s="254"/>
      <c r="QDX17" s="254"/>
      <c r="QDY17" s="254"/>
      <c r="QDZ17" s="254"/>
      <c r="QEA17" s="254"/>
      <c r="QEB17" s="254"/>
      <c r="QEC17" s="254"/>
      <c r="QED17" s="254"/>
      <c r="QEE17" s="254"/>
      <c r="QEF17" s="254"/>
      <c r="QEG17" s="254"/>
      <c r="QEH17" s="254"/>
      <c r="QEI17" s="254"/>
      <c r="QEJ17" s="254"/>
      <c r="QEK17" s="254"/>
      <c r="QEL17" s="254"/>
      <c r="QEM17" s="254"/>
      <c r="QEN17" s="254"/>
      <c r="QEO17" s="254"/>
      <c r="QEP17" s="254"/>
      <c r="QEQ17" s="254"/>
      <c r="QER17" s="254"/>
      <c r="QES17" s="254"/>
      <c r="QET17" s="254"/>
      <c r="QEU17" s="254"/>
      <c r="QEV17" s="254"/>
      <c r="QEW17" s="254"/>
      <c r="QEX17" s="254"/>
      <c r="QEY17" s="254"/>
      <c r="QEZ17" s="254"/>
      <c r="QFA17" s="254"/>
      <c r="QFB17" s="254"/>
      <c r="QFC17" s="254"/>
      <c r="QFD17" s="254"/>
      <c r="QFE17" s="254"/>
      <c r="QFF17" s="254"/>
      <c r="QFG17" s="254"/>
      <c r="QFH17" s="254"/>
      <c r="QFI17" s="254"/>
      <c r="QFJ17" s="254"/>
      <c r="QFK17" s="254"/>
      <c r="QFL17" s="254"/>
      <c r="QFM17" s="254"/>
      <c r="QFN17" s="254"/>
      <c r="QFO17" s="254"/>
      <c r="QFP17" s="254"/>
      <c r="QFQ17" s="254"/>
      <c r="QFR17" s="254"/>
      <c r="QFS17" s="254"/>
      <c r="QFT17" s="254"/>
      <c r="QFU17" s="254"/>
      <c r="QFV17" s="254"/>
      <c r="QFW17" s="254"/>
      <c r="QFX17" s="254"/>
      <c r="QFY17" s="254"/>
      <c r="QFZ17" s="254"/>
      <c r="QGA17" s="254"/>
      <c r="QGB17" s="254"/>
      <c r="QGC17" s="254"/>
      <c r="QGD17" s="254"/>
      <c r="QGE17" s="254"/>
      <c r="QGF17" s="254"/>
      <c r="QGG17" s="254"/>
      <c r="QGH17" s="254"/>
      <c r="QGI17" s="254"/>
      <c r="QGJ17" s="254"/>
      <c r="QGK17" s="254"/>
      <c r="QGL17" s="254"/>
      <c r="QGM17" s="254"/>
      <c r="QGN17" s="254"/>
      <c r="QGO17" s="254"/>
      <c r="QGP17" s="254"/>
      <c r="QGQ17" s="254"/>
      <c r="QGR17" s="254"/>
      <c r="QGS17" s="254"/>
      <c r="QGT17" s="254"/>
      <c r="QGU17" s="254"/>
      <c r="QGV17" s="254"/>
      <c r="QGW17" s="254"/>
      <c r="QGX17" s="254"/>
      <c r="QGY17" s="254"/>
      <c r="QGZ17" s="254"/>
      <c r="QHA17" s="254"/>
      <c r="QHB17" s="254"/>
      <c r="QHC17" s="254"/>
      <c r="QHD17" s="254"/>
      <c r="QHE17" s="254"/>
      <c r="QHF17" s="254"/>
      <c r="QHG17" s="254"/>
      <c r="QHH17" s="254"/>
      <c r="QHI17" s="254"/>
      <c r="QHJ17" s="254"/>
      <c r="QHK17" s="254"/>
      <c r="QHL17" s="254"/>
      <c r="QHM17" s="254"/>
      <c r="QHN17" s="254"/>
      <c r="QHO17" s="254"/>
      <c r="QHP17" s="254"/>
      <c r="QHQ17" s="254"/>
      <c r="QHR17" s="254"/>
      <c r="QHS17" s="254"/>
      <c r="QHT17" s="254"/>
      <c r="QHU17" s="254"/>
      <c r="QHV17" s="254"/>
      <c r="QHW17" s="254"/>
      <c r="QHX17" s="254"/>
      <c r="QHY17" s="254"/>
      <c r="QHZ17" s="254"/>
      <c r="QIA17" s="254"/>
      <c r="QIB17" s="254"/>
      <c r="QIC17" s="254"/>
      <c r="QID17" s="254"/>
      <c r="QIE17" s="254"/>
      <c r="QIF17" s="254"/>
      <c r="QIG17" s="254"/>
      <c r="QIH17" s="254"/>
      <c r="QII17" s="254"/>
      <c r="QIJ17" s="254"/>
      <c r="QIK17" s="254"/>
      <c r="QIL17" s="254"/>
      <c r="QIM17" s="254"/>
      <c r="QIN17" s="254"/>
      <c r="QIO17" s="254"/>
      <c r="QIP17" s="254"/>
      <c r="QIQ17" s="254"/>
      <c r="QIR17" s="254"/>
      <c r="QIS17" s="254"/>
      <c r="QIT17" s="254"/>
      <c r="QIU17" s="254"/>
      <c r="QIV17" s="254"/>
      <c r="QIW17" s="254"/>
      <c r="QIX17" s="254"/>
      <c r="QIY17" s="254"/>
      <c r="QIZ17" s="254"/>
      <c r="QJA17" s="254"/>
      <c r="QJB17" s="254"/>
      <c r="QJC17" s="254"/>
      <c r="QJD17" s="254"/>
      <c r="QJE17" s="254"/>
      <c r="QJF17" s="254"/>
      <c r="QJG17" s="254"/>
      <c r="QJH17" s="254"/>
      <c r="QJI17" s="254"/>
      <c r="QJJ17" s="254"/>
      <c r="QJK17" s="254"/>
      <c r="QJL17" s="254"/>
      <c r="QJM17" s="254"/>
      <c r="QJN17" s="254"/>
      <c r="QJO17" s="254"/>
      <c r="QJP17" s="254"/>
      <c r="QJQ17" s="254"/>
      <c r="QJR17" s="254"/>
      <c r="QJS17" s="254"/>
      <c r="QJT17" s="254"/>
      <c r="QJU17" s="254"/>
      <c r="QJV17" s="254"/>
      <c r="QJW17" s="254"/>
      <c r="QJX17" s="254"/>
      <c r="QJY17" s="254"/>
      <c r="QJZ17" s="254"/>
      <c r="QKA17" s="254"/>
      <c r="QKB17" s="254"/>
      <c r="QKC17" s="254"/>
      <c r="QKD17" s="254"/>
      <c r="QKE17" s="254"/>
      <c r="QKF17" s="254"/>
      <c r="QKG17" s="254"/>
      <c r="QKH17" s="254"/>
      <c r="QKI17" s="254"/>
      <c r="QKJ17" s="254"/>
      <c r="QKK17" s="254"/>
      <c r="QKL17" s="254"/>
      <c r="QKM17" s="254"/>
      <c r="QKN17" s="254"/>
      <c r="QKO17" s="254"/>
      <c r="QKP17" s="254"/>
      <c r="QKQ17" s="254"/>
      <c r="QKR17" s="254"/>
      <c r="QKS17" s="254"/>
      <c r="QKT17" s="254"/>
      <c r="QKU17" s="254"/>
      <c r="QKV17" s="254"/>
      <c r="QKW17" s="254"/>
      <c r="QKX17" s="254"/>
      <c r="QKY17" s="254"/>
      <c r="QKZ17" s="254"/>
      <c r="QLA17" s="254"/>
      <c r="QLB17" s="254"/>
      <c r="QLC17" s="254"/>
      <c r="QLD17" s="254"/>
      <c r="QLE17" s="254"/>
      <c r="QLF17" s="254"/>
      <c r="QLG17" s="254"/>
      <c r="QLH17" s="254"/>
      <c r="QLI17" s="254"/>
      <c r="QLJ17" s="254"/>
      <c r="QLK17" s="254"/>
      <c r="QLL17" s="254"/>
      <c r="QLM17" s="254"/>
      <c r="QLN17" s="254"/>
      <c r="QLO17" s="254"/>
      <c r="QLP17" s="254"/>
      <c r="QLQ17" s="254"/>
      <c r="QLR17" s="254"/>
      <c r="QLS17" s="254"/>
      <c r="QLT17" s="254"/>
      <c r="QLU17" s="254"/>
      <c r="QLV17" s="254"/>
      <c r="QLW17" s="254"/>
      <c r="QLX17" s="254"/>
      <c r="QLY17" s="254"/>
      <c r="QLZ17" s="254"/>
      <c r="QMA17" s="254"/>
      <c r="QMB17" s="254"/>
      <c r="QMC17" s="254"/>
      <c r="QMD17" s="254"/>
      <c r="QME17" s="254"/>
      <c r="QMF17" s="254"/>
      <c r="QMG17" s="254"/>
      <c r="QMH17" s="254"/>
      <c r="QMI17" s="254"/>
      <c r="QMJ17" s="254"/>
      <c r="QMK17" s="254"/>
      <c r="QML17" s="254"/>
      <c r="QMM17" s="254"/>
      <c r="QMN17" s="254"/>
      <c r="QMO17" s="254"/>
      <c r="QMP17" s="254"/>
      <c r="QMQ17" s="254"/>
      <c r="QMR17" s="254"/>
      <c r="QMS17" s="254"/>
      <c r="QMT17" s="254"/>
      <c r="QMU17" s="254"/>
      <c r="QMV17" s="254"/>
      <c r="QMW17" s="254"/>
      <c r="QMX17" s="254"/>
      <c r="QMY17" s="254"/>
      <c r="QMZ17" s="254"/>
      <c r="QNA17" s="254"/>
      <c r="QNB17" s="254"/>
      <c r="QNC17" s="254"/>
      <c r="QND17" s="254"/>
      <c r="QNE17" s="254"/>
      <c r="QNF17" s="254"/>
      <c r="QNG17" s="254"/>
      <c r="QNH17" s="254"/>
      <c r="QNI17" s="254"/>
      <c r="QNJ17" s="254"/>
      <c r="QNK17" s="254"/>
      <c r="QNL17" s="254"/>
      <c r="QNM17" s="254"/>
      <c r="QNN17" s="254"/>
      <c r="QNO17" s="254"/>
      <c r="QNP17" s="254"/>
      <c r="QNQ17" s="254"/>
      <c r="QNR17" s="254"/>
      <c r="QNS17" s="254"/>
      <c r="QNT17" s="254"/>
      <c r="QNU17" s="254"/>
      <c r="QNV17" s="254"/>
      <c r="QNW17" s="254"/>
      <c r="QNX17" s="254"/>
      <c r="QNY17" s="254"/>
      <c r="QNZ17" s="254"/>
      <c r="QOA17" s="254"/>
      <c r="QOB17" s="254"/>
      <c r="QOC17" s="254"/>
      <c r="QOD17" s="254"/>
      <c r="QOE17" s="254"/>
      <c r="QOF17" s="254"/>
      <c r="QOG17" s="254"/>
      <c r="QOH17" s="254"/>
      <c r="QOI17" s="254"/>
      <c r="QOJ17" s="254"/>
      <c r="QOK17" s="254"/>
      <c r="QOL17" s="254"/>
      <c r="QOM17" s="254"/>
      <c r="QON17" s="254"/>
      <c r="QOO17" s="254"/>
      <c r="QOP17" s="254"/>
      <c r="QOQ17" s="254"/>
      <c r="QOR17" s="254"/>
      <c r="QOS17" s="254"/>
      <c r="QOT17" s="254"/>
      <c r="QOU17" s="254"/>
      <c r="QOV17" s="254"/>
      <c r="QOW17" s="254"/>
      <c r="QOX17" s="254"/>
      <c r="QOY17" s="254"/>
      <c r="QOZ17" s="254"/>
      <c r="QPA17" s="254"/>
      <c r="QPB17" s="254"/>
      <c r="QPC17" s="254"/>
      <c r="QPD17" s="254"/>
      <c r="QPE17" s="254"/>
      <c r="QPF17" s="254"/>
      <c r="QPG17" s="254"/>
      <c r="QPH17" s="254"/>
      <c r="QPI17" s="254"/>
      <c r="QPJ17" s="254"/>
      <c r="QPK17" s="254"/>
      <c r="QPL17" s="254"/>
      <c r="QPM17" s="254"/>
      <c r="QPN17" s="254"/>
      <c r="QPO17" s="254"/>
      <c r="QPP17" s="254"/>
      <c r="QPQ17" s="254"/>
      <c r="QPR17" s="254"/>
      <c r="QPS17" s="254"/>
      <c r="QPT17" s="254"/>
      <c r="QPU17" s="254"/>
      <c r="QPV17" s="254"/>
      <c r="QPW17" s="254"/>
      <c r="QPX17" s="254"/>
      <c r="QPY17" s="254"/>
      <c r="QPZ17" s="254"/>
      <c r="QQA17" s="254"/>
      <c r="QQB17" s="254"/>
      <c r="QQC17" s="254"/>
      <c r="QQD17" s="254"/>
      <c r="QQE17" s="254"/>
      <c r="QQF17" s="254"/>
      <c r="QQG17" s="254"/>
      <c r="QQH17" s="254"/>
      <c r="QQI17" s="254"/>
      <c r="QQJ17" s="254"/>
      <c r="QQK17" s="254"/>
      <c r="QQL17" s="254"/>
      <c r="QQM17" s="254"/>
      <c r="QQN17" s="254"/>
      <c r="QQO17" s="254"/>
      <c r="QQP17" s="254"/>
      <c r="QQQ17" s="254"/>
      <c r="QQR17" s="254"/>
      <c r="QQS17" s="254"/>
      <c r="QQT17" s="254"/>
      <c r="QQU17" s="254"/>
      <c r="QQV17" s="254"/>
      <c r="QQW17" s="254"/>
      <c r="QQX17" s="254"/>
      <c r="QQY17" s="254"/>
      <c r="QQZ17" s="254"/>
      <c r="QRA17" s="254"/>
      <c r="QRB17" s="254"/>
      <c r="QRC17" s="254"/>
      <c r="QRD17" s="254"/>
      <c r="QRE17" s="254"/>
      <c r="QRF17" s="254"/>
      <c r="QRG17" s="254"/>
      <c r="QRH17" s="254"/>
      <c r="QRI17" s="254"/>
      <c r="QRJ17" s="254"/>
      <c r="QRK17" s="254"/>
      <c r="QRL17" s="254"/>
      <c r="QRM17" s="254"/>
      <c r="QRN17" s="254"/>
      <c r="QRO17" s="254"/>
      <c r="QRP17" s="254"/>
      <c r="QRQ17" s="254"/>
      <c r="QRR17" s="254"/>
      <c r="QRS17" s="254"/>
      <c r="QRT17" s="254"/>
      <c r="QRU17" s="254"/>
      <c r="QRV17" s="254"/>
      <c r="QRW17" s="254"/>
      <c r="QRX17" s="254"/>
      <c r="QRY17" s="254"/>
      <c r="QRZ17" s="254"/>
      <c r="QSA17" s="254"/>
      <c r="QSB17" s="254"/>
      <c r="QSC17" s="254"/>
      <c r="QSD17" s="254"/>
      <c r="QSE17" s="254"/>
      <c r="QSF17" s="254"/>
      <c r="QSG17" s="254"/>
      <c r="QSH17" s="254"/>
      <c r="QSI17" s="254"/>
      <c r="QSJ17" s="254"/>
      <c r="QSK17" s="254"/>
      <c r="QSL17" s="254"/>
      <c r="QSM17" s="254"/>
      <c r="QSN17" s="254"/>
      <c r="QSO17" s="254"/>
      <c r="QSP17" s="254"/>
      <c r="QSQ17" s="254"/>
      <c r="QSR17" s="254"/>
      <c r="QSS17" s="254"/>
      <c r="QST17" s="254"/>
      <c r="QSU17" s="254"/>
      <c r="QSV17" s="254"/>
      <c r="QSW17" s="254"/>
      <c r="QSX17" s="254"/>
      <c r="QSY17" s="254"/>
      <c r="QSZ17" s="254"/>
      <c r="QTA17" s="254"/>
      <c r="QTB17" s="254"/>
      <c r="QTC17" s="254"/>
      <c r="QTD17" s="254"/>
      <c r="QTE17" s="254"/>
      <c r="QTF17" s="254"/>
      <c r="QTG17" s="254"/>
      <c r="QTH17" s="254"/>
      <c r="QTI17" s="254"/>
      <c r="QTJ17" s="254"/>
      <c r="QTK17" s="254"/>
      <c r="QTL17" s="254"/>
      <c r="QTM17" s="254"/>
      <c r="QTN17" s="254"/>
      <c r="QTO17" s="254"/>
      <c r="QTP17" s="254"/>
      <c r="QTQ17" s="254"/>
      <c r="QTR17" s="254"/>
      <c r="QTS17" s="254"/>
      <c r="QTT17" s="254"/>
      <c r="QTU17" s="254"/>
      <c r="QTV17" s="254"/>
      <c r="QTW17" s="254"/>
      <c r="QTX17" s="254"/>
      <c r="QTY17" s="254"/>
      <c r="QTZ17" s="254"/>
      <c r="QUA17" s="254"/>
      <c r="QUB17" s="254"/>
      <c r="QUC17" s="254"/>
      <c r="QUD17" s="254"/>
      <c r="QUE17" s="254"/>
      <c r="QUF17" s="254"/>
      <c r="QUG17" s="254"/>
      <c r="QUH17" s="254"/>
      <c r="QUI17" s="254"/>
      <c r="QUJ17" s="254"/>
      <c r="QUK17" s="254"/>
      <c r="QUL17" s="254"/>
      <c r="QUM17" s="254"/>
      <c r="QUN17" s="254"/>
      <c r="QUO17" s="254"/>
      <c r="QUP17" s="254"/>
      <c r="QUQ17" s="254"/>
      <c r="QUR17" s="254"/>
      <c r="QUS17" s="254"/>
      <c r="QUT17" s="254"/>
      <c r="QUU17" s="254"/>
      <c r="QUV17" s="254"/>
      <c r="QUW17" s="254"/>
      <c r="QUX17" s="254"/>
      <c r="QUY17" s="254"/>
      <c r="QUZ17" s="254"/>
      <c r="QVA17" s="254"/>
      <c r="QVB17" s="254"/>
      <c r="QVC17" s="254"/>
      <c r="QVD17" s="254"/>
      <c r="QVE17" s="254"/>
      <c r="QVF17" s="254"/>
      <c r="QVG17" s="254"/>
      <c r="QVH17" s="254"/>
      <c r="QVI17" s="254"/>
      <c r="QVJ17" s="254"/>
      <c r="QVK17" s="254"/>
      <c r="QVL17" s="254"/>
      <c r="QVM17" s="254"/>
      <c r="QVN17" s="254"/>
      <c r="QVO17" s="254"/>
      <c r="QVP17" s="254"/>
      <c r="QVQ17" s="254"/>
      <c r="QVR17" s="254"/>
      <c r="QVS17" s="254"/>
      <c r="QVT17" s="254"/>
      <c r="QVU17" s="254"/>
      <c r="QVV17" s="254"/>
      <c r="QVW17" s="254"/>
      <c r="QVX17" s="254"/>
      <c r="QVY17" s="254"/>
      <c r="QVZ17" s="254"/>
      <c r="QWA17" s="254"/>
      <c r="QWB17" s="254"/>
      <c r="QWC17" s="254"/>
      <c r="QWD17" s="254"/>
      <c r="QWE17" s="254"/>
      <c r="QWF17" s="254"/>
      <c r="QWG17" s="254"/>
      <c r="QWH17" s="254"/>
      <c r="QWI17" s="254"/>
      <c r="QWJ17" s="254"/>
      <c r="QWK17" s="254"/>
      <c r="QWL17" s="254"/>
      <c r="QWM17" s="254"/>
      <c r="QWN17" s="254"/>
      <c r="QWO17" s="254"/>
      <c r="QWP17" s="254"/>
      <c r="QWQ17" s="254"/>
      <c r="QWR17" s="254"/>
      <c r="QWS17" s="254"/>
      <c r="QWT17" s="254"/>
      <c r="QWU17" s="254"/>
      <c r="QWV17" s="254"/>
      <c r="QWW17" s="254"/>
      <c r="QWX17" s="254"/>
      <c r="QWY17" s="254"/>
      <c r="QWZ17" s="254"/>
      <c r="QXA17" s="254"/>
      <c r="QXB17" s="254"/>
      <c r="QXC17" s="254"/>
      <c r="QXD17" s="254"/>
      <c r="QXE17" s="254"/>
      <c r="QXF17" s="254"/>
      <c r="QXG17" s="254"/>
      <c r="QXH17" s="254"/>
      <c r="QXI17" s="254"/>
      <c r="QXJ17" s="254"/>
      <c r="QXK17" s="254"/>
      <c r="QXL17" s="254"/>
      <c r="QXM17" s="254"/>
      <c r="QXN17" s="254"/>
      <c r="QXO17" s="254"/>
      <c r="QXP17" s="254"/>
      <c r="QXQ17" s="254"/>
      <c r="QXR17" s="254"/>
      <c r="QXS17" s="254"/>
      <c r="QXT17" s="254"/>
      <c r="QXU17" s="254"/>
      <c r="QXV17" s="254"/>
      <c r="QXW17" s="254"/>
      <c r="QXX17" s="254"/>
      <c r="QXY17" s="254"/>
      <c r="QXZ17" s="254"/>
      <c r="QYA17" s="254"/>
      <c r="QYB17" s="254"/>
      <c r="QYC17" s="254"/>
      <c r="QYD17" s="254"/>
      <c r="QYE17" s="254"/>
      <c r="QYF17" s="254"/>
      <c r="QYG17" s="254"/>
      <c r="QYH17" s="254"/>
      <c r="QYI17" s="254"/>
      <c r="QYJ17" s="254"/>
      <c r="QYK17" s="254"/>
      <c r="QYL17" s="254"/>
      <c r="QYM17" s="254"/>
      <c r="QYN17" s="254"/>
      <c r="QYO17" s="254"/>
      <c r="QYP17" s="254"/>
      <c r="QYQ17" s="254"/>
      <c r="QYR17" s="254"/>
      <c r="QYS17" s="254"/>
      <c r="QYT17" s="254"/>
      <c r="QYU17" s="254"/>
      <c r="QYV17" s="254"/>
      <c r="QYW17" s="254"/>
      <c r="QYX17" s="254"/>
      <c r="QYY17" s="254"/>
      <c r="QYZ17" s="254"/>
      <c r="QZA17" s="254"/>
      <c r="QZB17" s="254"/>
      <c r="QZC17" s="254"/>
      <c r="QZD17" s="254"/>
      <c r="QZE17" s="254"/>
      <c r="QZF17" s="254"/>
      <c r="QZG17" s="254"/>
      <c r="QZH17" s="254"/>
      <c r="QZI17" s="254"/>
      <c r="QZJ17" s="254"/>
      <c r="QZK17" s="254"/>
      <c r="QZL17" s="254"/>
      <c r="QZM17" s="254"/>
      <c r="QZN17" s="254"/>
      <c r="QZO17" s="254"/>
      <c r="QZP17" s="254"/>
      <c r="QZQ17" s="254"/>
      <c r="QZR17" s="254"/>
      <c r="QZS17" s="254"/>
      <c r="QZT17" s="254"/>
      <c r="QZU17" s="254"/>
      <c r="QZV17" s="254"/>
      <c r="QZW17" s="254"/>
      <c r="QZX17" s="254"/>
      <c r="QZY17" s="254"/>
      <c r="QZZ17" s="254"/>
      <c r="RAA17" s="254"/>
      <c r="RAB17" s="254"/>
      <c r="RAC17" s="254"/>
      <c r="RAD17" s="254"/>
      <c r="RAE17" s="254"/>
      <c r="RAF17" s="254"/>
      <c r="RAG17" s="254"/>
      <c r="RAH17" s="254"/>
      <c r="RAI17" s="254"/>
      <c r="RAJ17" s="254"/>
      <c r="RAK17" s="254"/>
      <c r="RAL17" s="254"/>
      <c r="RAM17" s="254"/>
      <c r="RAN17" s="254"/>
      <c r="RAO17" s="254"/>
      <c r="RAP17" s="254"/>
      <c r="RAQ17" s="254"/>
      <c r="RAR17" s="254"/>
      <c r="RAS17" s="254"/>
      <c r="RAT17" s="254"/>
      <c r="RAU17" s="254"/>
      <c r="RAV17" s="254"/>
      <c r="RAW17" s="254"/>
      <c r="RAX17" s="254"/>
      <c r="RAY17" s="254"/>
      <c r="RAZ17" s="254"/>
      <c r="RBA17" s="254"/>
      <c r="RBB17" s="254"/>
      <c r="RBC17" s="254"/>
      <c r="RBD17" s="254"/>
      <c r="RBE17" s="254"/>
      <c r="RBF17" s="254"/>
      <c r="RBG17" s="254"/>
      <c r="RBH17" s="254"/>
      <c r="RBI17" s="254"/>
      <c r="RBJ17" s="254"/>
      <c r="RBK17" s="254"/>
      <c r="RBL17" s="254"/>
      <c r="RBM17" s="254"/>
      <c r="RBN17" s="254"/>
      <c r="RBO17" s="254"/>
      <c r="RBP17" s="254"/>
      <c r="RBQ17" s="254"/>
      <c r="RBR17" s="254"/>
      <c r="RBS17" s="254"/>
      <c r="RBT17" s="254"/>
      <c r="RBU17" s="254"/>
      <c r="RBV17" s="254"/>
      <c r="RBW17" s="254"/>
      <c r="RBX17" s="254"/>
      <c r="RBY17" s="254"/>
      <c r="RBZ17" s="254"/>
      <c r="RCA17" s="254"/>
      <c r="RCB17" s="254"/>
      <c r="RCC17" s="254"/>
      <c r="RCD17" s="254"/>
      <c r="RCE17" s="254"/>
      <c r="RCF17" s="254"/>
      <c r="RCG17" s="254"/>
      <c r="RCH17" s="254"/>
      <c r="RCI17" s="254"/>
      <c r="RCJ17" s="254"/>
      <c r="RCK17" s="254"/>
      <c r="RCL17" s="254"/>
      <c r="RCM17" s="254"/>
      <c r="RCN17" s="254"/>
      <c r="RCO17" s="254"/>
      <c r="RCP17" s="254"/>
      <c r="RCQ17" s="254"/>
      <c r="RCR17" s="254"/>
      <c r="RCS17" s="254"/>
      <c r="RCT17" s="254"/>
      <c r="RCU17" s="254"/>
      <c r="RCV17" s="254"/>
      <c r="RCW17" s="254"/>
      <c r="RCX17" s="254"/>
      <c r="RCY17" s="254"/>
      <c r="RCZ17" s="254"/>
      <c r="RDA17" s="254"/>
      <c r="RDB17" s="254"/>
      <c r="RDC17" s="254"/>
      <c r="RDD17" s="254"/>
      <c r="RDE17" s="254"/>
      <c r="RDF17" s="254"/>
      <c r="RDG17" s="254"/>
      <c r="RDH17" s="254"/>
      <c r="RDI17" s="254"/>
      <c r="RDJ17" s="254"/>
      <c r="RDK17" s="254"/>
      <c r="RDL17" s="254"/>
      <c r="RDM17" s="254"/>
      <c r="RDN17" s="254"/>
      <c r="RDO17" s="254"/>
      <c r="RDP17" s="254"/>
      <c r="RDQ17" s="254"/>
      <c r="RDR17" s="254"/>
      <c r="RDS17" s="254"/>
      <c r="RDT17" s="254"/>
      <c r="RDU17" s="254"/>
      <c r="RDV17" s="254"/>
      <c r="RDW17" s="254"/>
      <c r="RDX17" s="254"/>
      <c r="RDY17" s="254"/>
      <c r="RDZ17" s="254"/>
      <c r="REA17" s="254"/>
      <c r="REB17" s="254"/>
      <c r="REC17" s="254"/>
      <c r="RED17" s="254"/>
      <c r="REE17" s="254"/>
      <c r="REF17" s="254"/>
      <c r="REG17" s="254"/>
      <c r="REH17" s="254"/>
      <c r="REI17" s="254"/>
      <c r="REJ17" s="254"/>
      <c r="REK17" s="254"/>
      <c r="REL17" s="254"/>
      <c r="REM17" s="254"/>
      <c r="REN17" s="254"/>
      <c r="REO17" s="254"/>
      <c r="REP17" s="254"/>
      <c r="REQ17" s="254"/>
      <c r="RER17" s="254"/>
      <c r="RES17" s="254"/>
      <c r="RET17" s="254"/>
      <c r="REU17" s="254"/>
      <c r="REV17" s="254"/>
      <c r="REW17" s="254"/>
      <c r="REX17" s="254"/>
      <c r="REY17" s="254"/>
      <c r="REZ17" s="254"/>
      <c r="RFA17" s="254"/>
      <c r="RFB17" s="254"/>
      <c r="RFC17" s="254"/>
      <c r="RFD17" s="254"/>
      <c r="RFE17" s="254"/>
      <c r="RFF17" s="254"/>
      <c r="RFG17" s="254"/>
      <c r="RFH17" s="254"/>
      <c r="RFI17" s="254"/>
      <c r="RFJ17" s="254"/>
      <c r="RFK17" s="254"/>
      <c r="RFL17" s="254"/>
      <c r="RFM17" s="254"/>
      <c r="RFN17" s="254"/>
      <c r="RFO17" s="254"/>
      <c r="RFP17" s="254"/>
      <c r="RFQ17" s="254"/>
      <c r="RFR17" s="254"/>
      <c r="RFS17" s="254"/>
      <c r="RFT17" s="254"/>
      <c r="RFU17" s="254"/>
      <c r="RFV17" s="254"/>
      <c r="RFW17" s="254"/>
      <c r="RFX17" s="254"/>
      <c r="RFY17" s="254"/>
      <c r="RFZ17" s="254"/>
      <c r="RGA17" s="254"/>
      <c r="RGB17" s="254"/>
      <c r="RGC17" s="254"/>
      <c r="RGD17" s="254"/>
      <c r="RGE17" s="254"/>
      <c r="RGF17" s="254"/>
      <c r="RGG17" s="254"/>
      <c r="RGH17" s="254"/>
      <c r="RGI17" s="254"/>
      <c r="RGJ17" s="254"/>
      <c r="RGK17" s="254"/>
      <c r="RGL17" s="254"/>
      <c r="RGM17" s="254"/>
      <c r="RGN17" s="254"/>
      <c r="RGO17" s="254"/>
      <c r="RGP17" s="254"/>
      <c r="RGQ17" s="254"/>
      <c r="RGR17" s="254"/>
      <c r="RGS17" s="254"/>
      <c r="RGT17" s="254"/>
      <c r="RGU17" s="254"/>
      <c r="RGV17" s="254"/>
      <c r="RGW17" s="254"/>
      <c r="RGX17" s="254"/>
      <c r="RGY17" s="254"/>
      <c r="RGZ17" s="254"/>
      <c r="RHA17" s="254"/>
      <c r="RHB17" s="254"/>
      <c r="RHC17" s="254"/>
      <c r="RHD17" s="254"/>
      <c r="RHE17" s="254"/>
      <c r="RHF17" s="254"/>
      <c r="RHG17" s="254"/>
      <c r="RHH17" s="254"/>
      <c r="RHI17" s="254"/>
      <c r="RHJ17" s="254"/>
      <c r="RHK17" s="254"/>
      <c r="RHL17" s="254"/>
      <c r="RHM17" s="254"/>
      <c r="RHN17" s="254"/>
      <c r="RHO17" s="254"/>
      <c r="RHP17" s="254"/>
      <c r="RHQ17" s="254"/>
      <c r="RHR17" s="254"/>
      <c r="RHS17" s="254"/>
      <c r="RHT17" s="254"/>
      <c r="RHU17" s="254"/>
      <c r="RHV17" s="254"/>
      <c r="RHW17" s="254"/>
      <c r="RHX17" s="254"/>
      <c r="RHY17" s="254"/>
      <c r="RHZ17" s="254"/>
      <c r="RIA17" s="254"/>
      <c r="RIB17" s="254"/>
      <c r="RIC17" s="254"/>
      <c r="RID17" s="254"/>
      <c r="RIE17" s="254"/>
      <c r="RIF17" s="254"/>
      <c r="RIG17" s="254"/>
      <c r="RIH17" s="254"/>
      <c r="RII17" s="254"/>
      <c r="RIJ17" s="254"/>
      <c r="RIK17" s="254"/>
      <c r="RIL17" s="254"/>
      <c r="RIM17" s="254"/>
      <c r="RIN17" s="254"/>
      <c r="RIO17" s="254"/>
      <c r="RIP17" s="254"/>
      <c r="RIQ17" s="254"/>
      <c r="RIR17" s="254"/>
      <c r="RIS17" s="254"/>
      <c r="RIT17" s="254"/>
      <c r="RIU17" s="254"/>
      <c r="RIV17" s="254"/>
      <c r="RIW17" s="254"/>
      <c r="RIX17" s="254"/>
      <c r="RIY17" s="254"/>
      <c r="RIZ17" s="254"/>
      <c r="RJA17" s="254"/>
      <c r="RJB17" s="254"/>
      <c r="RJC17" s="254"/>
      <c r="RJD17" s="254"/>
      <c r="RJE17" s="254"/>
      <c r="RJF17" s="254"/>
      <c r="RJG17" s="254"/>
      <c r="RJH17" s="254"/>
      <c r="RJI17" s="254"/>
      <c r="RJJ17" s="254"/>
      <c r="RJK17" s="254"/>
      <c r="RJL17" s="254"/>
      <c r="RJM17" s="254"/>
      <c r="RJN17" s="254"/>
      <c r="RJO17" s="254"/>
      <c r="RJP17" s="254"/>
      <c r="RJQ17" s="254"/>
      <c r="RJR17" s="254"/>
      <c r="RJS17" s="254"/>
      <c r="RJT17" s="254"/>
      <c r="RJU17" s="254"/>
      <c r="RJV17" s="254"/>
      <c r="RJW17" s="254"/>
      <c r="RJX17" s="254"/>
      <c r="RJY17" s="254"/>
      <c r="RJZ17" s="254"/>
      <c r="RKA17" s="254"/>
      <c r="RKB17" s="254"/>
      <c r="RKC17" s="254"/>
      <c r="RKD17" s="254"/>
      <c r="RKE17" s="254"/>
      <c r="RKF17" s="254"/>
      <c r="RKG17" s="254"/>
      <c r="RKH17" s="254"/>
      <c r="RKI17" s="254"/>
      <c r="RKJ17" s="254"/>
      <c r="RKK17" s="254"/>
      <c r="RKL17" s="254"/>
      <c r="RKM17" s="254"/>
      <c r="RKN17" s="254"/>
      <c r="RKO17" s="254"/>
      <c r="RKP17" s="254"/>
      <c r="RKQ17" s="254"/>
      <c r="RKR17" s="254"/>
      <c r="RKS17" s="254"/>
      <c r="RKT17" s="254"/>
      <c r="RKU17" s="254"/>
      <c r="RKV17" s="254"/>
      <c r="RKW17" s="254"/>
      <c r="RKX17" s="254"/>
      <c r="RKY17" s="254"/>
      <c r="RKZ17" s="254"/>
      <c r="RLA17" s="254"/>
      <c r="RLB17" s="254"/>
      <c r="RLC17" s="254"/>
      <c r="RLD17" s="254"/>
      <c r="RLE17" s="254"/>
      <c r="RLF17" s="254"/>
      <c r="RLG17" s="254"/>
      <c r="RLH17" s="254"/>
      <c r="RLI17" s="254"/>
      <c r="RLJ17" s="254"/>
      <c r="RLK17" s="254"/>
      <c r="RLL17" s="254"/>
      <c r="RLM17" s="254"/>
      <c r="RLN17" s="254"/>
      <c r="RLO17" s="254"/>
      <c r="RLP17" s="254"/>
      <c r="RLQ17" s="254"/>
      <c r="RLR17" s="254"/>
      <c r="RLS17" s="254"/>
      <c r="RLT17" s="254"/>
      <c r="RLU17" s="254"/>
      <c r="RLV17" s="254"/>
      <c r="RLW17" s="254"/>
      <c r="RLX17" s="254"/>
      <c r="RLY17" s="254"/>
      <c r="RLZ17" s="254"/>
      <c r="RMA17" s="254"/>
      <c r="RMB17" s="254"/>
      <c r="RMC17" s="254"/>
      <c r="RMD17" s="254"/>
      <c r="RME17" s="254"/>
      <c r="RMF17" s="254"/>
      <c r="RMG17" s="254"/>
      <c r="RMH17" s="254"/>
      <c r="RMI17" s="254"/>
      <c r="RMJ17" s="254"/>
      <c r="RMK17" s="254"/>
      <c r="RML17" s="254"/>
      <c r="RMM17" s="254"/>
      <c r="RMN17" s="254"/>
      <c r="RMO17" s="254"/>
      <c r="RMP17" s="254"/>
      <c r="RMQ17" s="254"/>
      <c r="RMR17" s="254"/>
      <c r="RMS17" s="254"/>
      <c r="RMT17" s="254"/>
      <c r="RMU17" s="254"/>
      <c r="RMV17" s="254"/>
      <c r="RMW17" s="254"/>
      <c r="RMX17" s="254"/>
      <c r="RMY17" s="254"/>
      <c r="RMZ17" s="254"/>
      <c r="RNA17" s="254"/>
      <c r="RNB17" s="254"/>
      <c r="RNC17" s="254"/>
      <c r="RND17" s="254"/>
      <c r="RNE17" s="254"/>
      <c r="RNF17" s="254"/>
      <c r="RNG17" s="254"/>
      <c r="RNH17" s="254"/>
      <c r="RNI17" s="254"/>
      <c r="RNJ17" s="254"/>
      <c r="RNK17" s="254"/>
      <c r="RNL17" s="254"/>
      <c r="RNM17" s="254"/>
      <c r="RNN17" s="254"/>
      <c r="RNO17" s="254"/>
      <c r="RNP17" s="254"/>
      <c r="RNQ17" s="254"/>
      <c r="RNR17" s="254"/>
      <c r="RNS17" s="254"/>
      <c r="RNT17" s="254"/>
      <c r="RNU17" s="254"/>
      <c r="RNV17" s="254"/>
      <c r="RNW17" s="254"/>
      <c r="RNX17" s="254"/>
      <c r="RNY17" s="254"/>
      <c r="RNZ17" s="254"/>
      <c r="ROA17" s="254"/>
      <c r="ROB17" s="254"/>
      <c r="ROC17" s="254"/>
      <c r="ROD17" s="254"/>
      <c r="ROE17" s="254"/>
      <c r="ROF17" s="254"/>
      <c r="ROG17" s="254"/>
      <c r="ROH17" s="254"/>
      <c r="ROI17" s="254"/>
      <c r="ROJ17" s="254"/>
      <c r="ROK17" s="254"/>
      <c r="ROL17" s="254"/>
      <c r="ROM17" s="254"/>
      <c r="RON17" s="254"/>
      <c r="ROO17" s="254"/>
      <c r="ROP17" s="254"/>
      <c r="ROQ17" s="254"/>
      <c r="ROR17" s="254"/>
      <c r="ROS17" s="254"/>
      <c r="ROT17" s="254"/>
      <c r="ROU17" s="254"/>
      <c r="ROV17" s="254"/>
      <c r="ROW17" s="254"/>
      <c r="ROX17" s="254"/>
      <c r="ROY17" s="254"/>
      <c r="ROZ17" s="254"/>
      <c r="RPA17" s="254"/>
      <c r="RPB17" s="254"/>
      <c r="RPC17" s="254"/>
      <c r="RPD17" s="254"/>
      <c r="RPE17" s="254"/>
      <c r="RPF17" s="254"/>
      <c r="RPG17" s="254"/>
      <c r="RPH17" s="254"/>
      <c r="RPI17" s="254"/>
      <c r="RPJ17" s="254"/>
      <c r="RPK17" s="254"/>
      <c r="RPL17" s="254"/>
      <c r="RPM17" s="254"/>
      <c r="RPN17" s="254"/>
      <c r="RPO17" s="254"/>
      <c r="RPP17" s="254"/>
      <c r="RPQ17" s="254"/>
      <c r="RPR17" s="254"/>
      <c r="RPS17" s="254"/>
      <c r="RPT17" s="254"/>
      <c r="RPU17" s="254"/>
      <c r="RPV17" s="254"/>
      <c r="RPW17" s="254"/>
      <c r="RPX17" s="254"/>
      <c r="RPY17" s="254"/>
      <c r="RPZ17" s="254"/>
      <c r="RQA17" s="254"/>
      <c r="RQB17" s="254"/>
      <c r="RQC17" s="254"/>
      <c r="RQD17" s="254"/>
      <c r="RQE17" s="254"/>
      <c r="RQF17" s="254"/>
      <c r="RQG17" s="254"/>
      <c r="RQH17" s="254"/>
      <c r="RQI17" s="254"/>
      <c r="RQJ17" s="254"/>
      <c r="RQK17" s="254"/>
      <c r="RQL17" s="254"/>
      <c r="RQM17" s="254"/>
      <c r="RQN17" s="254"/>
      <c r="RQO17" s="254"/>
      <c r="RQP17" s="254"/>
      <c r="RQQ17" s="254"/>
      <c r="RQR17" s="254"/>
      <c r="RQS17" s="254"/>
      <c r="RQT17" s="254"/>
      <c r="RQU17" s="254"/>
      <c r="RQV17" s="254"/>
      <c r="RQW17" s="254"/>
      <c r="RQX17" s="254"/>
      <c r="RQY17" s="254"/>
      <c r="RQZ17" s="254"/>
      <c r="RRA17" s="254"/>
      <c r="RRB17" s="254"/>
      <c r="RRC17" s="254"/>
      <c r="RRD17" s="254"/>
      <c r="RRE17" s="254"/>
      <c r="RRF17" s="254"/>
      <c r="RRG17" s="254"/>
      <c r="RRH17" s="254"/>
      <c r="RRI17" s="254"/>
      <c r="RRJ17" s="254"/>
      <c r="RRK17" s="254"/>
      <c r="RRL17" s="254"/>
      <c r="RRM17" s="254"/>
      <c r="RRN17" s="254"/>
      <c r="RRO17" s="254"/>
      <c r="RRP17" s="254"/>
      <c r="RRQ17" s="254"/>
      <c r="RRR17" s="254"/>
      <c r="RRS17" s="254"/>
      <c r="RRT17" s="254"/>
      <c r="RRU17" s="254"/>
      <c r="RRV17" s="254"/>
      <c r="RRW17" s="254"/>
      <c r="RRX17" s="254"/>
      <c r="RRY17" s="254"/>
      <c r="RRZ17" s="254"/>
      <c r="RSA17" s="254"/>
      <c r="RSB17" s="254"/>
      <c r="RSC17" s="254"/>
      <c r="RSD17" s="254"/>
      <c r="RSE17" s="254"/>
      <c r="RSF17" s="254"/>
      <c r="RSG17" s="254"/>
      <c r="RSH17" s="254"/>
      <c r="RSI17" s="254"/>
      <c r="RSJ17" s="254"/>
      <c r="RSK17" s="254"/>
      <c r="RSL17" s="254"/>
      <c r="RSM17" s="254"/>
      <c r="RSN17" s="254"/>
      <c r="RSO17" s="254"/>
      <c r="RSP17" s="254"/>
      <c r="RSQ17" s="254"/>
      <c r="RSR17" s="254"/>
      <c r="RSS17" s="254"/>
      <c r="RST17" s="254"/>
      <c r="RSU17" s="254"/>
      <c r="RSV17" s="254"/>
      <c r="RSW17" s="254"/>
      <c r="RSX17" s="254"/>
      <c r="RSY17" s="254"/>
      <c r="RSZ17" s="254"/>
      <c r="RTA17" s="254"/>
      <c r="RTB17" s="254"/>
      <c r="RTC17" s="254"/>
      <c r="RTD17" s="254"/>
      <c r="RTE17" s="254"/>
      <c r="RTF17" s="254"/>
      <c r="RTG17" s="254"/>
      <c r="RTH17" s="254"/>
      <c r="RTI17" s="254"/>
      <c r="RTJ17" s="254"/>
      <c r="RTK17" s="254"/>
      <c r="RTL17" s="254"/>
      <c r="RTM17" s="254"/>
      <c r="RTN17" s="254"/>
      <c r="RTO17" s="254"/>
      <c r="RTP17" s="254"/>
      <c r="RTQ17" s="254"/>
      <c r="RTR17" s="254"/>
      <c r="RTS17" s="254"/>
      <c r="RTT17" s="254"/>
      <c r="RTU17" s="254"/>
      <c r="RTV17" s="254"/>
      <c r="RTW17" s="254"/>
      <c r="RTX17" s="254"/>
      <c r="RTY17" s="254"/>
      <c r="RTZ17" s="254"/>
      <c r="RUA17" s="254"/>
      <c r="RUB17" s="254"/>
      <c r="RUC17" s="254"/>
      <c r="RUD17" s="254"/>
      <c r="RUE17" s="254"/>
      <c r="RUF17" s="254"/>
      <c r="RUG17" s="254"/>
      <c r="RUH17" s="254"/>
      <c r="RUI17" s="254"/>
      <c r="RUJ17" s="254"/>
      <c r="RUK17" s="254"/>
      <c r="RUL17" s="254"/>
      <c r="RUM17" s="254"/>
      <c r="RUN17" s="254"/>
      <c r="RUO17" s="254"/>
      <c r="RUP17" s="254"/>
      <c r="RUQ17" s="254"/>
      <c r="RUR17" s="254"/>
      <c r="RUS17" s="254"/>
      <c r="RUT17" s="254"/>
      <c r="RUU17" s="254"/>
      <c r="RUV17" s="254"/>
      <c r="RUW17" s="254"/>
      <c r="RUX17" s="254"/>
      <c r="RUY17" s="254"/>
      <c r="RUZ17" s="254"/>
      <c r="RVA17" s="254"/>
      <c r="RVB17" s="254"/>
      <c r="RVC17" s="254"/>
      <c r="RVD17" s="254"/>
      <c r="RVE17" s="254"/>
      <c r="RVF17" s="254"/>
      <c r="RVG17" s="254"/>
      <c r="RVH17" s="254"/>
      <c r="RVI17" s="254"/>
      <c r="RVJ17" s="254"/>
      <c r="RVK17" s="254"/>
      <c r="RVL17" s="254"/>
      <c r="RVM17" s="254"/>
      <c r="RVN17" s="254"/>
      <c r="RVO17" s="254"/>
      <c r="RVP17" s="254"/>
      <c r="RVQ17" s="254"/>
      <c r="RVR17" s="254"/>
      <c r="RVS17" s="254"/>
      <c r="RVT17" s="254"/>
      <c r="RVU17" s="254"/>
      <c r="RVV17" s="254"/>
      <c r="RVW17" s="254"/>
      <c r="RVX17" s="254"/>
      <c r="RVY17" s="254"/>
      <c r="RVZ17" s="254"/>
      <c r="RWA17" s="254"/>
      <c r="RWB17" s="254"/>
      <c r="RWC17" s="254"/>
      <c r="RWD17" s="254"/>
      <c r="RWE17" s="254"/>
      <c r="RWF17" s="254"/>
      <c r="RWG17" s="254"/>
      <c r="RWH17" s="254"/>
      <c r="RWI17" s="254"/>
      <c r="RWJ17" s="254"/>
      <c r="RWK17" s="254"/>
      <c r="RWL17" s="254"/>
      <c r="RWM17" s="254"/>
      <c r="RWN17" s="254"/>
      <c r="RWO17" s="254"/>
      <c r="RWP17" s="254"/>
      <c r="RWQ17" s="254"/>
      <c r="RWR17" s="254"/>
      <c r="RWS17" s="254"/>
      <c r="RWT17" s="254"/>
      <c r="RWU17" s="254"/>
      <c r="RWV17" s="254"/>
      <c r="RWW17" s="254"/>
      <c r="RWX17" s="254"/>
      <c r="RWY17" s="254"/>
      <c r="RWZ17" s="254"/>
      <c r="RXA17" s="254"/>
      <c r="RXB17" s="254"/>
      <c r="RXC17" s="254"/>
      <c r="RXD17" s="254"/>
      <c r="RXE17" s="254"/>
      <c r="RXF17" s="254"/>
      <c r="RXG17" s="254"/>
      <c r="RXH17" s="254"/>
      <c r="RXI17" s="254"/>
      <c r="RXJ17" s="254"/>
      <c r="RXK17" s="254"/>
      <c r="RXL17" s="254"/>
      <c r="RXM17" s="254"/>
      <c r="RXN17" s="254"/>
      <c r="RXO17" s="254"/>
      <c r="RXP17" s="254"/>
      <c r="RXQ17" s="254"/>
      <c r="RXR17" s="254"/>
      <c r="RXS17" s="254"/>
      <c r="RXT17" s="254"/>
      <c r="RXU17" s="254"/>
      <c r="RXV17" s="254"/>
      <c r="RXW17" s="254"/>
      <c r="RXX17" s="254"/>
      <c r="RXY17" s="254"/>
      <c r="RXZ17" s="254"/>
      <c r="RYA17" s="254"/>
      <c r="RYB17" s="254"/>
      <c r="RYC17" s="254"/>
      <c r="RYD17" s="254"/>
      <c r="RYE17" s="254"/>
      <c r="RYF17" s="254"/>
      <c r="RYG17" s="254"/>
      <c r="RYH17" s="254"/>
      <c r="RYI17" s="254"/>
      <c r="RYJ17" s="254"/>
      <c r="RYK17" s="254"/>
      <c r="RYL17" s="254"/>
      <c r="RYM17" s="254"/>
      <c r="RYN17" s="254"/>
      <c r="RYO17" s="254"/>
      <c r="RYP17" s="254"/>
      <c r="RYQ17" s="254"/>
      <c r="RYR17" s="254"/>
      <c r="RYS17" s="254"/>
      <c r="RYT17" s="254"/>
      <c r="RYU17" s="254"/>
      <c r="RYV17" s="254"/>
      <c r="RYW17" s="254"/>
      <c r="RYX17" s="254"/>
      <c r="RYY17" s="254"/>
      <c r="RYZ17" s="254"/>
      <c r="RZA17" s="254"/>
      <c r="RZB17" s="254"/>
      <c r="RZC17" s="254"/>
      <c r="RZD17" s="254"/>
      <c r="RZE17" s="254"/>
      <c r="RZF17" s="254"/>
      <c r="RZG17" s="254"/>
      <c r="RZH17" s="254"/>
      <c r="RZI17" s="254"/>
      <c r="RZJ17" s="254"/>
      <c r="RZK17" s="254"/>
      <c r="RZL17" s="254"/>
      <c r="RZM17" s="254"/>
      <c r="RZN17" s="254"/>
      <c r="RZO17" s="254"/>
      <c r="RZP17" s="254"/>
      <c r="RZQ17" s="254"/>
      <c r="RZR17" s="254"/>
      <c r="RZS17" s="254"/>
      <c r="RZT17" s="254"/>
      <c r="RZU17" s="254"/>
      <c r="RZV17" s="254"/>
      <c r="RZW17" s="254"/>
      <c r="RZX17" s="254"/>
      <c r="RZY17" s="254"/>
      <c r="RZZ17" s="254"/>
      <c r="SAA17" s="254"/>
      <c r="SAB17" s="254"/>
      <c r="SAC17" s="254"/>
      <c r="SAD17" s="254"/>
      <c r="SAE17" s="254"/>
      <c r="SAF17" s="254"/>
      <c r="SAG17" s="254"/>
      <c r="SAH17" s="254"/>
      <c r="SAI17" s="254"/>
      <c r="SAJ17" s="254"/>
      <c r="SAK17" s="254"/>
      <c r="SAL17" s="254"/>
      <c r="SAM17" s="254"/>
      <c r="SAN17" s="254"/>
      <c r="SAO17" s="254"/>
      <c r="SAP17" s="254"/>
      <c r="SAQ17" s="254"/>
      <c r="SAR17" s="254"/>
      <c r="SAS17" s="254"/>
      <c r="SAT17" s="254"/>
      <c r="SAU17" s="254"/>
      <c r="SAV17" s="254"/>
      <c r="SAW17" s="254"/>
      <c r="SAX17" s="254"/>
      <c r="SAY17" s="254"/>
      <c r="SAZ17" s="254"/>
      <c r="SBA17" s="254"/>
      <c r="SBB17" s="254"/>
      <c r="SBC17" s="254"/>
      <c r="SBD17" s="254"/>
      <c r="SBE17" s="254"/>
      <c r="SBF17" s="254"/>
      <c r="SBG17" s="254"/>
      <c r="SBH17" s="254"/>
      <c r="SBI17" s="254"/>
      <c r="SBJ17" s="254"/>
      <c r="SBK17" s="254"/>
      <c r="SBL17" s="254"/>
      <c r="SBM17" s="254"/>
      <c r="SBN17" s="254"/>
      <c r="SBO17" s="254"/>
      <c r="SBP17" s="254"/>
      <c r="SBQ17" s="254"/>
      <c r="SBR17" s="254"/>
      <c r="SBS17" s="254"/>
      <c r="SBT17" s="254"/>
      <c r="SBU17" s="254"/>
      <c r="SBV17" s="254"/>
      <c r="SBW17" s="254"/>
      <c r="SBX17" s="254"/>
      <c r="SBY17" s="254"/>
      <c r="SBZ17" s="254"/>
      <c r="SCA17" s="254"/>
      <c r="SCB17" s="254"/>
      <c r="SCC17" s="254"/>
      <c r="SCD17" s="254"/>
      <c r="SCE17" s="254"/>
      <c r="SCF17" s="254"/>
      <c r="SCG17" s="254"/>
      <c r="SCH17" s="254"/>
      <c r="SCI17" s="254"/>
      <c r="SCJ17" s="254"/>
      <c r="SCK17" s="254"/>
      <c r="SCL17" s="254"/>
      <c r="SCM17" s="254"/>
      <c r="SCN17" s="254"/>
      <c r="SCO17" s="254"/>
      <c r="SCP17" s="254"/>
      <c r="SCQ17" s="254"/>
      <c r="SCR17" s="254"/>
      <c r="SCS17" s="254"/>
      <c r="SCT17" s="254"/>
      <c r="SCU17" s="254"/>
      <c r="SCV17" s="254"/>
      <c r="SCW17" s="254"/>
      <c r="SCX17" s="254"/>
      <c r="SCY17" s="254"/>
      <c r="SCZ17" s="254"/>
      <c r="SDA17" s="254"/>
      <c r="SDB17" s="254"/>
      <c r="SDC17" s="254"/>
      <c r="SDD17" s="254"/>
      <c r="SDE17" s="254"/>
      <c r="SDF17" s="254"/>
      <c r="SDG17" s="254"/>
      <c r="SDH17" s="254"/>
      <c r="SDI17" s="254"/>
      <c r="SDJ17" s="254"/>
      <c r="SDK17" s="254"/>
      <c r="SDL17" s="254"/>
      <c r="SDM17" s="254"/>
      <c r="SDN17" s="254"/>
      <c r="SDO17" s="254"/>
      <c r="SDP17" s="254"/>
      <c r="SDQ17" s="254"/>
      <c r="SDR17" s="254"/>
      <c r="SDS17" s="254"/>
      <c r="SDT17" s="254"/>
      <c r="SDU17" s="254"/>
      <c r="SDV17" s="254"/>
      <c r="SDW17" s="254"/>
      <c r="SDX17" s="254"/>
      <c r="SDY17" s="254"/>
      <c r="SDZ17" s="254"/>
      <c r="SEA17" s="254"/>
      <c r="SEB17" s="254"/>
      <c r="SEC17" s="254"/>
      <c r="SED17" s="254"/>
      <c r="SEE17" s="254"/>
      <c r="SEF17" s="254"/>
      <c r="SEG17" s="254"/>
      <c r="SEH17" s="254"/>
      <c r="SEI17" s="254"/>
      <c r="SEJ17" s="254"/>
      <c r="SEK17" s="254"/>
      <c r="SEL17" s="254"/>
      <c r="SEM17" s="254"/>
      <c r="SEN17" s="254"/>
      <c r="SEO17" s="254"/>
      <c r="SEP17" s="254"/>
      <c r="SEQ17" s="254"/>
      <c r="SER17" s="254"/>
      <c r="SES17" s="254"/>
      <c r="SET17" s="254"/>
      <c r="SEU17" s="254"/>
      <c r="SEV17" s="254"/>
      <c r="SEW17" s="254"/>
      <c r="SEX17" s="254"/>
      <c r="SEY17" s="254"/>
      <c r="SEZ17" s="254"/>
      <c r="SFA17" s="254"/>
      <c r="SFB17" s="254"/>
      <c r="SFC17" s="254"/>
      <c r="SFD17" s="254"/>
      <c r="SFE17" s="254"/>
      <c r="SFF17" s="254"/>
      <c r="SFG17" s="254"/>
      <c r="SFH17" s="254"/>
      <c r="SFI17" s="254"/>
      <c r="SFJ17" s="254"/>
      <c r="SFK17" s="254"/>
      <c r="SFL17" s="254"/>
      <c r="SFM17" s="254"/>
      <c r="SFN17" s="254"/>
      <c r="SFO17" s="254"/>
      <c r="SFP17" s="254"/>
      <c r="SFQ17" s="254"/>
      <c r="SFR17" s="254"/>
      <c r="SFS17" s="254"/>
      <c r="SFT17" s="254"/>
      <c r="SFU17" s="254"/>
      <c r="SFV17" s="254"/>
      <c r="SFW17" s="254"/>
      <c r="SFX17" s="254"/>
      <c r="SFY17" s="254"/>
      <c r="SFZ17" s="254"/>
      <c r="SGA17" s="254"/>
      <c r="SGB17" s="254"/>
      <c r="SGC17" s="254"/>
      <c r="SGD17" s="254"/>
      <c r="SGE17" s="254"/>
      <c r="SGF17" s="254"/>
      <c r="SGG17" s="254"/>
      <c r="SGH17" s="254"/>
      <c r="SGI17" s="254"/>
      <c r="SGJ17" s="254"/>
      <c r="SGK17" s="254"/>
      <c r="SGL17" s="254"/>
      <c r="SGM17" s="254"/>
      <c r="SGN17" s="254"/>
      <c r="SGO17" s="254"/>
      <c r="SGP17" s="254"/>
      <c r="SGQ17" s="254"/>
      <c r="SGR17" s="254"/>
      <c r="SGS17" s="254"/>
      <c r="SGT17" s="254"/>
      <c r="SGU17" s="254"/>
      <c r="SGV17" s="254"/>
      <c r="SGW17" s="254"/>
      <c r="SGX17" s="254"/>
      <c r="SGY17" s="254"/>
      <c r="SGZ17" s="254"/>
      <c r="SHA17" s="254"/>
      <c r="SHB17" s="254"/>
      <c r="SHC17" s="254"/>
      <c r="SHD17" s="254"/>
      <c r="SHE17" s="254"/>
      <c r="SHF17" s="254"/>
      <c r="SHG17" s="254"/>
      <c r="SHH17" s="254"/>
      <c r="SHI17" s="254"/>
      <c r="SHJ17" s="254"/>
      <c r="SHK17" s="254"/>
      <c r="SHL17" s="254"/>
      <c r="SHM17" s="254"/>
      <c r="SHN17" s="254"/>
      <c r="SHO17" s="254"/>
      <c r="SHP17" s="254"/>
      <c r="SHQ17" s="254"/>
      <c r="SHR17" s="254"/>
      <c r="SHS17" s="254"/>
      <c r="SHT17" s="254"/>
      <c r="SHU17" s="254"/>
      <c r="SHV17" s="254"/>
      <c r="SHW17" s="254"/>
      <c r="SHX17" s="254"/>
      <c r="SHY17" s="254"/>
      <c r="SHZ17" s="254"/>
      <c r="SIA17" s="254"/>
      <c r="SIB17" s="254"/>
      <c r="SIC17" s="254"/>
      <c r="SID17" s="254"/>
      <c r="SIE17" s="254"/>
      <c r="SIF17" s="254"/>
      <c r="SIG17" s="254"/>
      <c r="SIH17" s="254"/>
      <c r="SII17" s="254"/>
      <c r="SIJ17" s="254"/>
      <c r="SIK17" s="254"/>
      <c r="SIL17" s="254"/>
      <c r="SIM17" s="254"/>
      <c r="SIN17" s="254"/>
      <c r="SIO17" s="254"/>
      <c r="SIP17" s="254"/>
      <c r="SIQ17" s="254"/>
      <c r="SIR17" s="254"/>
      <c r="SIS17" s="254"/>
      <c r="SIT17" s="254"/>
      <c r="SIU17" s="254"/>
      <c r="SIV17" s="254"/>
      <c r="SIW17" s="254"/>
      <c r="SIX17" s="254"/>
      <c r="SIY17" s="254"/>
      <c r="SIZ17" s="254"/>
      <c r="SJA17" s="254"/>
      <c r="SJB17" s="254"/>
      <c r="SJC17" s="254"/>
      <c r="SJD17" s="254"/>
      <c r="SJE17" s="254"/>
      <c r="SJF17" s="254"/>
      <c r="SJG17" s="254"/>
      <c r="SJH17" s="254"/>
      <c r="SJI17" s="254"/>
      <c r="SJJ17" s="254"/>
      <c r="SJK17" s="254"/>
      <c r="SJL17" s="254"/>
      <c r="SJM17" s="254"/>
      <c r="SJN17" s="254"/>
      <c r="SJO17" s="254"/>
      <c r="SJP17" s="254"/>
      <c r="SJQ17" s="254"/>
      <c r="SJR17" s="254"/>
      <c r="SJS17" s="254"/>
      <c r="SJT17" s="254"/>
      <c r="SJU17" s="254"/>
      <c r="SJV17" s="254"/>
      <c r="SJW17" s="254"/>
      <c r="SJX17" s="254"/>
      <c r="SJY17" s="254"/>
      <c r="SJZ17" s="254"/>
      <c r="SKA17" s="254"/>
      <c r="SKB17" s="254"/>
      <c r="SKC17" s="254"/>
      <c r="SKD17" s="254"/>
      <c r="SKE17" s="254"/>
      <c r="SKF17" s="254"/>
      <c r="SKG17" s="254"/>
      <c r="SKH17" s="254"/>
      <c r="SKI17" s="254"/>
      <c r="SKJ17" s="254"/>
      <c r="SKK17" s="254"/>
      <c r="SKL17" s="254"/>
      <c r="SKM17" s="254"/>
      <c r="SKN17" s="254"/>
      <c r="SKO17" s="254"/>
      <c r="SKP17" s="254"/>
      <c r="SKQ17" s="254"/>
      <c r="SKR17" s="254"/>
      <c r="SKS17" s="254"/>
      <c r="SKT17" s="254"/>
      <c r="SKU17" s="254"/>
      <c r="SKV17" s="254"/>
      <c r="SKW17" s="254"/>
      <c r="SKX17" s="254"/>
      <c r="SKY17" s="254"/>
      <c r="SKZ17" s="254"/>
      <c r="SLA17" s="254"/>
      <c r="SLB17" s="254"/>
      <c r="SLC17" s="254"/>
      <c r="SLD17" s="254"/>
      <c r="SLE17" s="254"/>
      <c r="SLF17" s="254"/>
      <c r="SLG17" s="254"/>
      <c r="SLH17" s="254"/>
      <c r="SLI17" s="254"/>
      <c r="SLJ17" s="254"/>
      <c r="SLK17" s="254"/>
      <c r="SLL17" s="254"/>
      <c r="SLM17" s="254"/>
      <c r="SLN17" s="254"/>
      <c r="SLO17" s="254"/>
      <c r="SLP17" s="254"/>
      <c r="SLQ17" s="254"/>
      <c r="SLR17" s="254"/>
      <c r="SLS17" s="254"/>
      <c r="SLT17" s="254"/>
      <c r="SLU17" s="254"/>
      <c r="SLV17" s="254"/>
      <c r="SLW17" s="254"/>
      <c r="SLX17" s="254"/>
      <c r="SLY17" s="254"/>
      <c r="SLZ17" s="254"/>
      <c r="SMA17" s="254"/>
      <c r="SMB17" s="254"/>
      <c r="SMC17" s="254"/>
      <c r="SMD17" s="254"/>
      <c r="SME17" s="254"/>
      <c r="SMF17" s="254"/>
      <c r="SMG17" s="254"/>
      <c r="SMH17" s="254"/>
      <c r="SMI17" s="254"/>
      <c r="SMJ17" s="254"/>
      <c r="SMK17" s="254"/>
      <c r="SML17" s="254"/>
      <c r="SMM17" s="254"/>
      <c r="SMN17" s="254"/>
      <c r="SMO17" s="254"/>
      <c r="SMP17" s="254"/>
      <c r="SMQ17" s="254"/>
      <c r="SMR17" s="254"/>
      <c r="SMS17" s="254"/>
      <c r="SMT17" s="254"/>
      <c r="SMU17" s="254"/>
      <c r="SMV17" s="254"/>
      <c r="SMW17" s="254"/>
      <c r="SMX17" s="254"/>
      <c r="SMY17" s="254"/>
      <c r="SMZ17" s="254"/>
      <c r="SNA17" s="254"/>
      <c r="SNB17" s="254"/>
      <c r="SNC17" s="254"/>
      <c r="SND17" s="254"/>
      <c r="SNE17" s="254"/>
      <c r="SNF17" s="254"/>
      <c r="SNG17" s="254"/>
      <c r="SNH17" s="254"/>
      <c r="SNI17" s="254"/>
      <c r="SNJ17" s="254"/>
      <c r="SNK17" s="254"/>
      <c r="SNL17" s="254"/>
      <c r="SNM17" s="254"/>
      <c r="SNN17" s="254"/>
      <c r="SNO17" s="254"/>
      <c r="SNP17" s="254"/>
      <c r="SNQ17" s="254"/>
      <c r="SNR17" s="254"/>
      <c r="SNS17" s="254"/>
      <c r="SNT17" s="254"/>
      <c r="SNU17" s="254"/>
      <c r="SNV17" s="254"/>
      <c r="SNW17" s="254"/>
      <c r="SNX17" s="254"/>
      <c r="SNY17" s="254"/>
      <c r="SNZ17" s="254"/>
      <c r="SOA17" s="254"/>
      <c r="SOB17" s="254"/>
      <c r="SOC17" s="254"/>
      <c r="SOD17" s="254"/>
      <c r="SOE17" s="254"/>
      <c r="SOF17" s="254"/>
      <c r="SOG17" s="254"/>
      <c r="SOH17" s="254"/>
      <c r="SOI17" s="254"/>
      <c r="SOJ17" s="254"/>
      <c r="SOK17" s="254"/>
      <c r="SOL17" s="254"/>
      <c r="SOM17" s="254"/>
      <c r="SON17" s="254"/>
      <c r="SOO17" s="254"/>
      <c r="SOP17" s="254"/>
      <c r="SOQ17" s="254"/>
      <c r="SOR17" s="254"/>
      <c r="SOS17" s="254"/>
      <c r="SOT17" s="254"/>
      <c r="SOU17" s="254"/>
      <c r="SOV17" s="254"/>
      <c r="SOW17" s="254"/>
      <c r="SOX17" s="254"/>
      <c r="SOY17" s="254"/>
      <c r="SOZ17" s="254"/>
      <c r="SPA17" s="254"/>
      <c r="SPB17" s="254"/>
      <c r="SPC17" s="254"/>
      <c r="SPD17" s="254"/>
      <c r="SPE17" s="254"/>
      <c r="SPF17" s="254"/>
      <c r="SPG17" s="254"/>
      <c r="SPH17" s="254"/>
      <c r="SPI17" s="254"/>
      <c r="SPJ17" s="254"/>
      <c r="SPK17" s="254"/>
      <c r="SPL17" s="254"/>
      <c r="SPM17" s="254"/>
      <c r="SPN17" s="254"/>
      <c r="SPO17" s="254"/>
      <c r="SPP17" s="254"/>
      <c r="SPQ17" s="254"/>
      <c r="SPR17" s="254"/>
      <c r="SPS17" s="254"/>
      <c r="SPT17" s="254"/>
      <c r="SPU17" s="254"/>
      <c r="SPV17" s="254"/>
      <c r="SPW17" s="254"/>
      <c r="SPX17" s="254"/>
      <c r="SPY17" s="254"/>
      <c r="SPZ17" s="254"/>
      <c r="SQA17" s="254"/>
      <c r="SQB17" s="254"/>
      <c r="SQC17" s="254"/>
      <c r="SQD17" s="254"/>
      <c r="SQE17" s="254"/>
      <c r="SQF17" s="254"/>
      <c r="SQG17" s="254"/>
      <c r="SQH17" s="254"/>
      <c r="SQI17" s="254"/>
      <c r="SQJ17" s="254"/>
      <c r="SQK17" s="254"/>
      <c r="SQL17" s="254"/>
      <c r="SQM17" s="254"/>
      <c r="SQN17" s="254"/>
      <c r="SQO17" s="254"/>
      <c r="SQP17" s="254"/>
      <c r="SQQ17" s="254"/>
      <c r="SQR17" s="254"/>
      <c r="SQS17" s="254"/>
      <c r="SQT17" s="254"/>
      <c r="SQU17" s="254"/>
      <c r="SQV17" s="254"/>
      <c r="SQW17" s="254"/>
      <c r="SQX17" s="254"/>
      <c r="SQY17" s="254"/>
      <c r="SQZ17" s="254"/>
      <c r="SRA17" s="254"/>
      <c r="SRB17" s="254"/>
      <c r="SRC17" s="254"/>
      <c r="SRD17" s="254"/>
      <c r="SRE17" s="254"/>
      <c r="SRF17" s="254"/>
      <c r="SRG17" s="254"/>
      <c r="SRH17" s="254"/>
      <c r="SRI17" s="254"/>
      <c r="SRJ17" s="254"/>
      <c r="SRK17" s="254"/>
      <c r="SRL17" s="254"/>
      <c r="SRM17" s="254"/>
      <c r="SRN17" s="254"/>
      <c r="SRO17" s="254"/>
      <c r="SRP17" s="254"/>
      <c r="SRQ17" s="254"/>
      <c r="SRR17" s="254"/>
      <c r="SRS17" s="254"/>
      <c r="SRT17" s="254"/>
      <c r="SRU17" s="254"/>
      <c r="SRV17" s="254"/>
      <c r="SRW17" s="254"/>
      <c r="SRX17" s="254"/>
      <c r="SRY17" s="254"/>
      <c r="SRZ17" s="254"/>
      <c r="SSA17" s="254"/>
      <c r="SSB17" s="254"/>
      <c r="SSC17" s="254"/>
      <c r="SSD17" s="254"/>
      <c r="SSE17" s="254"/>
      <c r="SSF17" s="254"/>
      <c r="SSG17" s="254"/>
      <c r="SSH17" s="254"/>
      <c r="SSI17" s="254"/>
      <c r="SSJ17" s="254"/>
      <c r="SSK17" s="254"/>
      <c r="SSL17" s="254"/>
      <c r="SSM17" s="254"/>
      <c r="SSN17" s="254"/>
      <c r="SSO17" s="254"/>
      <c r="SSP17" s="254"/>
      <c r="SSQ17" s="254"/>
      <c r="SSR17" s="254"/>
      <c r="SSS17" s="254"/>
      <c r="SST17" s="254"/>
      <c r="SSU17" s="254"/>
      <c r="SSV17" s="254"/>
      <c r="SSW17" s="254"/>
      <c r="SSX17" s="254"/>
      <c r="SSY17" s="254"/>
      <c r="SSZ17" s="254"/>
      <c r="STA17" s="254"/>
      <c r="STB17" s="254"/>
      <c r="STC17" s="254"/>
      <c r="STD17" s="254"/>
      <c r="STE17" s="254"/>
      <c r="STF17" s="254"/>
      <c r="STG17" s="254"/>
      <c r="STH17" s="254"/>
      <c r="STI17" s="254"/>
      <c r="STJ17" s="254"/>
      <c r="STK17" s="254"/>
      <c r="STL17" s="254"/>
      <c r="STM17" s="254"/>
      <c r="STN17" s="254"/>
      <c r="STO17" s="254"/>
      <c r="STP17" s="254"/>
      <c r="STQ17" s="254"/>
      <c r="STR17" s="254"/>
      <c r="STS17" s="254"/>
      <c r="STT17" s="254"/>
      <c r="STU17" s="254"/>
      <c r="STV17" s="254"/>
      <c r="STW17" s="254"/>
      <c r="STX17" s="254"/>
      <c r="STY17" s="254"/>
      <c r="STZ17" s="254"/>
      <c r="SUA17" s="254"/>
      <c r="SUB17" s="254"/>
      <c r="SUC17" s="254"/>
      <c r="SUD17" s="254"/>
      <c r="SUE17" s="254"/>
      <c r="SUF17" s="254"/>
      <c r="SUG17" s="254"/>
      <c r="SUH17" s="254"/>
      <c r="SUI17" s="254"/>
      <c r="SUJ17" s="254"/>
      <c r="SUK17" s="254"/>
      <c r="SUL17" s="254"/>
      <c r="SUM17" s="254"/>
      <c r="SUN17" s="254"/>
      <c r="SUO17" s="254"/>
      <c r="SUP17" s="254"/>
      <c r="SUQ17" s="254"/>
      <c r="SUR17" s="254"/>
      <c r="SUS17" s="254"/>
      <c r="SUT17" s="254"/>
      <c r="SUU17" s="254"/>
      <c r="SUV17" s="254"/>
      <c r="SUW17" s="254"/>
      <c r="SUX17" s="254"/>
      <c r="SUY17" s="254"/>
      <c r="SUZ17" s="254"/>
      <c r="SVA17" s="254"/>
      <c r="SVB17" s="254"/>
      <c r="SVC17" s="254"/>
      <c r="SVD17" s="254"/>
      <c r="SVE17" s="254"/>
      <c r="SVF17" s="254"/>
      <c r="SVG17" s="254"/>
      <c r="SVH17" s="254"/>
      <c r="SVI17" s="254"/>
      <c r="SVJ17" s="254"/>
      <c r="SVK17" s="254"/>
      <c r="SVL17" s="254"/>
      <c r="SVM17" s="254"/>
      <c r="SVN17" s="254"/>
      <c r="SVO17" s="254"/>
      <c r="SVP17" s="254"/>
      <c r="SVQ17" s="254"/>
      <c r="SVR17" s="254"/>
      <c r="SVS17" s="254"/>
      <c r="SVT17" s="254"/>
      <c r="SVU17" s="254"/>
      <c r="SVV17" s="254"/>
      <c r="SVW17" s="254"/>
      <c r="SVX17" s="254"/>
      <c r="SVY17" s="254"/>
      <c r="SVZ17" s="254"/>
      <c r="SWA17" s="254"/>
      <c r="SWB17" s="254"/>
      <c r="SWC17" s="254"/>
      <c r="SWD17" s="254"/>
      <c r="SWE17" s="254"/>
      <c r="SWF17" s="254"/>
      <c r="SWG17" s="254"/>
      <c r="SWH17" s="254"/>
      <c r="SWI17" s="254"/>
      <c r="SWJ17" s="254"/>
      <c r="SWK17" s="254"/>
      <c r="SWL17" s="254"/>
      <c r="SWM17" s="254"/>
      <c r="SWN17" s="254"/>
      <c r="SWO17" s="254"/>
      <c r="SWP17" s="254"/>
      <c r="SWQ17" s="254"/>
      <c r="SWR17" s="254"/>
      <c r="SWS17" s="254"/>
      <c r="SWT17" s="254"/>
      <c r="SWU17" s="254"/>
      <c r="SWV17" s="254"/>
      <c r="SWW17" s="254"/>
      <c r="SWX17" s="254"/>
      <c r="SWY17" s="254"/>
      <c r="SWZ17" s="254"/>
      <c r="SXA17" s="254"/>
      <c r="SXB17" s="254"/>
      <c r="SXC17" s="254"/>
      <c r="SXD17" s="254"/>
      <c r="SXE17" s="254"/>
      <c r="SXF17" s="254"/>
      <c r="SXG17" s="254"/>
      <c r="SXH17" s="254"/>
      <c r="SXI17" s="254"/>
      <c r="SXJ17" s="254"/>
      <c r="SXK17" s="254"/>
      <c r="SXL17" s="254"/>
      <c r="SXM17" s="254"/>
      <c r="SXN17" s="254"/>
      <c r="SXO17" s="254"/>
      <c r="SXP17" s="254"/>
      <c r="SXQ17" s="254"/>
      <c r="SXR17" s="254"/>
      <c r="SXS17" s="254"/>
      <c r="SXT17" s="254"/>
      <c r="SXU17" s="254"/>
      <c r="SXV17" s="254"/>
      <c r="SXW17" s="254"/>
      <c r="SXX17" s="254"/>
      <c r="SXY17" s="254"/>
      <c r="SXZ17" s="254"/>
      <c r="SYA17" s="254"/>
      <c r="SYB17" s="254"/>
      <c r="SYC17" s="254"/>
      <c r="SYD17" s="254"/>
      <c r="SYE17" s="254"/>
      <c r="SYF17" s="254"/>
      <c r="SYG17" s="254"/>
      <c r="SYH17" s="254"/>
      <c r="SYI17" s="254"/>
      <c r="SYJ17" s="254"/>
      <c r="SYK17" s="254"/>
      <c r="SYL17" s="254"/>
      <c r="SYM17" s="254"/>
      <c r="SYN17" s="254"/>
      <c r="SYO17" s="254"/>
      <c r="SYP17" s="254"/>
      <c r="SYQ17" s="254"/>
      <c r="SYR17" s="254"/>
      <c r="SYS17" s="254"/>
      <c r="SYT17" s="254"/>
      <c r="SYU17" s="254"/>
      <c r="SYV17" s="254"/>
      <c r="SYW17" s="254"/>
      <c r="SYX17" s="254"/>
      <c r="SYY17" s="254"/>
      <c r="SYZ17" s="254"/>
      <c r="SZA17" s="254"/>
      <c r="SZB17" s="254"/>
      <c r="SZC17" s="254"/>
      <c r="SZD17" s="254"/>
      <c r="SZE17" s="254"/>
      <c r="SZF17" s="254"/>
      <c r="SZG17" s="254"/>
      <c r="SZH17" s="254"/>
      <c r="SZI17" s="254"/>
      <c r="SZJ17" s="254"/>
      <c r="SZK17" s="254"/>
      <c r="SZL17" s="254"/>
      <c r="SZM17" s="254"/>
      <c r="SZN17" s="254"/>
      <c r="SZO17" s="254"/>
      <c r="SZP17" s="254"/>
      <c r="SZQ17" s="254"/>
      <c r="SZR17" s="254"/>
      <c r="SZS17" s="254"/>
      <c r="SZT17" s="254"/>
      <c r="SZU17" s="254"/>
      <c r="SZV17" s="254"/>
      <c r="SZW17" s="254"/>
      <c r="SZX17" s="254"/>
      <c r="SZY17" s="254"/>
      <c r="SZZ17" s="254"/>
      <c r="TAA17" s="254"/>
      <c r="TAB17" s="254"/>
      <c r="TAC17" s="254"/>
      <c r="TAD17" s="254"/>
      <c r="TAE17" s="254"/>
      <c r="TAF17" s="254"/>
      <c r="TAG17" s="254"/>
      <c r="TAH17" s="254"/>
      <c r="TAI17" s="254"/>
      <c r="TAJ17" s="254"/>
      <c r="TAK17" s="254"/>
      <c r="TAL17" s="254"/>
      <c r="TAM17" s="254"/>
      <c r="TAN17" s="254"/>
      <c r="TAO17" s="254"/>
      <c r="TAP17" s="254"/>
      <c r="TAQ17" s="254"/>
      <c r="TAR17" s="254"/>
      <c r="TAS17" s="254"/>
      <c r="TAT17" s="254"/>
      <c r="TAU17" s="254"/>
      <c r="TAV17" s="254"/>
      <c r="TAW17" s="254"/>
      <c r="TAX17" s="254"/>
      <c r="TAY17" s="254"/>
      <c r="TAZ17" s="254"/>
      <c r="TBA17" s="254"/>
      <c r="TBB17" s="254"/>
      <c r="TBC17" s="254"/>
      <c r="TBD17" s="254"/>
      <c r="TBE17" s="254"/>
      <c r="TBF17" s="254"/>
      <c r="TBG17" s="254"/>
      <c r="TBH17" s="254"/>
      <c r="TBI17" s="254"/>
      <c r="TBJ17" s="254"/>
      <c r="TBK17" s="254"/>
      <c r="TBL17" s="254"/>
      <c r="TBM17" s="254"/>
      <c r="TBN17" s="254"/>
      <c r="TBO17" s="254"/>
      <c r="TBP17" s="254"/>
      <c r="TBQ17" s="254"/>
      <c r="TBR17" s="254"/>
      <c r="TBS17" s="254"/>
      <c r="TBT17" s="254"/>
      <c r="TBU17" s="254"/>
      <c r="TBV17" s="254"/>
      <c r="TBW17" s="254"/>
      <c r="TBX17" s="254"/>
      <c r="TBY17" s="254"/>
      <c r="TBZ17" s="254"/>
      <c r="TCA17" s="254"/>
      <c r="TCB17" s="254"/>
      <c r="TCC17" s="254"/>
      <c r="TCD17" s="254"/>
      <c r="TCE17" s="254"/>
      <c r="TCF17" s="254"/>
      <c r="TCG17" s="254"/>
      <c r="TCH17" s="254"/>
      <c r="TCI17" s="254"/>
      <c r="TCJ17" s="254"/>
      <c r="TCK17" s="254"/>
      <c r="TCL17" s="254"/>
      <c r="TCM17" s="254"/>
      <c r="TCN17" s="254"/>
      <c r="TCO17" s="254"/>
      <c r="TCP17" s="254"/>
      <c r="TCQ17" s="254"/>
      <c r="TCR17" s="254"/>
      <c r="TCS17" s="254"/>
      <c r="TCT17" s="254"/>
      <c r="TCU17" s="254"/>
      <c r="TCV17" s="254"/>
      <c r="TCW17" s="254"/>
      <c r="TCX17" s="254"/>
      <c r="TCY17" s="254"/>
      <c r="TCZ17" s="254"/>
      <c r="TDA17" s="254"/>
      <c r="TDB17" s="254"/>
      <c r="TDC17" s="254"/>
      <c r="TDD17" s="254"/>
      <c r="TDE17" s="254"/>
      <c r="TDF17" s="254"/>
      <c r="TDG17" s="254"/>
      <c r="TDH17" s="254"/>
      <c r="TDI17" s="254"/>
      <c r="TDJ17" s="254"/>
      <c r="TDK17" s="254"/>
      <c r="TDL17" s="254"/>
      <c r="TDM17" s="254"/>
      <c r="TDN17" s="254"/>
      <c r="TDO17" s="254"/>
      <c r="TDP17" s="254"/>
      <c r="TDQ17" s="254"/>
      <c r="TDR17" s="254"/>
      <c r="TDS17" s="254"/>
      <c r="TDT17" s="254"/>
      <c r="TDU17" s="254"/>
      <c r="TDV17" s="254"/>
      <c r="TDW17" s="254"/>
      <c r="TDX17" s="254"/>
      <c r="TDY17" s="254"/>
      <c r="TDZ17" s="254"/>
      <c r="TEA17" s="254"/>
      <c r="TEB17" s="254"/>
      <c r="TEC17" s="254"/>
      <c r="TED17" s="254"/>
      <c r="TEE17" s="254"/>
      <c r="TEF17" s="254"/>
      <c r="TEG17" s="254"/>
      <c r="TEH17" s="254"/>
      <c r="TEI17" s="254"/>
      <c r="TEJ17" s="254"/>
      <c r="TEK17" s="254"/>
      <c r="TEL17" s="254"/>
      <c r="TEM17" s="254"/>
      <c r="TEN17" s="254"/>
      <c r="TEO17" s="254"/>
      <c r="TEP17" s="254"/>
      <c r="TEQ17" s="254"/>
      <c r="TER17" s="254"/>
      <c r="TES17" s="254"/>
      <c r="TET17" s="254"/>
      <c r="TEU17" s="254"/>
      <c r="TEV17" s="254"/>
      <c r="TEW17" s="254"/>
      <c r="TEX17" s="254"/>
      <c r="TEY17" s="254"/>
      <c r="TEZ17" s="254"/>
      <c r="TFA17" s="254"/>
      <c r="TFB17" s="254"/>
      <c r="TFC17" s="254"/>
      <c r="TFD17" s="254"/>
      <c r="TFE17" s="254"/>
      <c r="TFF17" s="254"/>
      <c r="TFG17" s="254"/>
      <c r="TFH17" s="254"/>
      <c r="TFI17" s="254"/>
      <c r="TFJ17" s="254"/>
      <c r="TFK17" s="254"/>
      <c r="TFL17" s="254"/>
      <c r="TFM17" s="254"/>
      <c r="TFN17" s="254"/>
      <c r="TFO17" s="254"/>
      <c r="TFP17" s="254"/>
      <c r="TFQ17" s="254"/>
      <c r="TFR17" s="254"/>
      <c r="TFS17" s="254"/>
      <c r="TFT17" s="254"/>
      <c r="TFU17" s="254"/>
      <c r="TFV17" s="254"/>
      <c r="TFW17" s="254"/>
      <c r="TFX17" s="254"/>
      <c r="TFY17" s="254"/>
      <c r="TFZ17" s="254"/>
      <c r="TGA17" s="254"/>
      <c r="TGB17" s="254"/>
      <c r="TGC17" s="254"/>
      <c r="TGD17" s="254"/>
      <c r="TGE17" s="254"/>
      <c r="TGF17" s="254"/>
      <c r="TGG17" s="254"/>
      <c r="TGH17" s="254"/>
      <c r="TGI17" s="254"/>
      <c r="TGJ17" s="254"/>
      <c r="TGK17" s="254"/>
      <c r="TGL17" s="254"/>
      <c r="TGM17" s="254"/>
      <c r="TGN17" s="254"/>
      <c r="TGO17" s="254"/>
      <c r="TGP17" s="254"/>
      <c r="TGQ17" s="254"/>
      <c r="TGR17" s="254"/>
      <c r="TGS17" s="254"/>
      <c r="TGT17" s="254"/>
      <c r="TGU17" s="254"/>
      <c r="TGV17" s="254"/>
      <c r="TGW17" s="254"/>
      <c r="TGX17" s="254"/>
      <c r="TGY17" s="254"/>
      <c r="TGZ17" s="254"/>
      <c r="THA17" s="254"/>
      <c r="THB17" s="254"/>
      <c r="THC17" s="254"/>
      <c r="THD17" s="254"/>
      <c r="THE17" s="254"/>
      <c r="THF17" s="254"/>
      <c r="THG17" s="254"/>
      <c r="THH17" s="254"/>
      <c r="THI17" s="254"/>
      <c r="THJ17" s="254"/>
      <c r="THK17" s="254"/>
      <c r="THL17" s="254"/>
      <c r="THM17" s="254"/>
      <c r="THN17" s="254"/>
      <c r="THO17" s="254"/>
      <c r="THP17" s="254"/>
      <c r="THQ17" s="254"/>
      <c r="THR17" s="254"/>
      <c r="THS17" s="254"/>
      <c r="THT17" s="254"/>
      <c r="THU17" s="254"/>
      <c r="THV17" s="254"/>
      <c r="THW17" s="254"/>
      <c r="THX17" s="254"/>
      <c r="THY17" s="254"/>
      <c r="THZ17" s="254"/>
      <c r="TIA17" s="254"/>
      <c r="TIB17" s="254"/>
      <c r="TIC17" s="254"/>
      <c r="TID17" s="254"/>
      <c r="TIE17" s="254"/>
      <c r="TIF17" s="254"/>
      <c r="TIG17" s="254"/>
      <c r="TIH17" s="254"/>
      <c r="TII17" s="254"/>
      <c r="TIJ17" s="254"/>
      <c r="TIK17" s="254"/>
      <c r="TIL17" s="254"/>
      <c r="TIM17" s="254"/>
      <c r="TIN17" s="254"/>
      <c r="TIO17" s="254"/>
      <c r="TIP17" s="254"/>
      <c r="TIQ17" s="254"/>
      <c r="TIR17" s="254"/>
      <c r="TIS17" s="254"/>
      <c r="TIT17" s="254"/>
      <c r="TIU17" s="254"/>
      <c r="TIV17" s="254"/>
      <c r="TIW17" s="254"/>
      <c r="TIX17" s="254"/>
      <c r="TIY17" s="254"/>
      <c r="TIZ17" s="254"/>
      <c r="TJA17" s="254"/>
      <c r="TJB17" s="254"/>
      <c r="TJC17" s="254"/>
      <c r="TJD17" s="254"/>
      <c r="TJE17" s="254"/>
      <c r="TJF17" s="254"/>
      <c r="TJG17" s="254"/>
      <c r="TJH17" s="254"/>
      <c r="TJI17" s="254"/>
      <c r="TJJ17" s="254"/>
      <c r="TJK17" s="254"/>
      <c r="TJL17" s="254"/>
      <c r="TJM17" s="254"/>
      <c r="TJN17" s="254"/>
      <c r="TJO17" s="254"/>
      <c r="TJP17" s="254"/>
      <c r="TJQ17" s="254"/>
      <c r="TJR17" s="254"/>
      <c r="TJS17" s="254"/>
      <c r="TJT17" s="254"/>
      <c r="TJU17" s="254"/>
      <c r="TJV17" s="254"/>
      <c r="TJW17" s="254"/>
      <c r="TJX17" s="254"/>
      <c r="TJY17" s="254"/>
      <c r="TJZ17" s="254"/>
      <c r="TKA17" s="254"/>
      <c r="TKB17" s="254"/>
      <c r="TKC17" s="254"/>
      <c r="TKD17" s="254"/>
      <c r="TKE17" s="254"/>
      <c r="TKF17" s="254"/>
      <c r="TKG17" s="254"/>
      <c r="TKH17" s="254"/>
      <c r="TKI17" s="254"/>
      <c r="TKJ17" s="254"/>
      <c r="TKK17" s="254"/>
      <c r="TKL17" s="254"/>
      <c r="TKM17" s="254"/>
      <c r="TKN17" s="254"/>
      <c r="TKO17" s="254"/>
      <c r="TKP17" s="254"/>
      <c r="TKQ17" s="254"/>
      <c r="TKR17" s="254"/>
      <c r="TKS17" s="254"/>
      <c r="TKT17" s="254"/>
      <c r="TKU17" s="254"/>
      <c r="TKV17" s="254"/>
      <c r="TKW17" s="254"/>
      <c r="TKX17" s="254"/>
      <c r="TKY17" s="254"/>
      <c r="TKZ17" s="254"/>
      <c r="TLA17" s="254"/>
      <c r="TLB17" s="254"/>
      <c r="TLC17" s="254"/>
      <c r="TLD17" s="254"/>
      <c r="TLE17" s="254"/>
      <c r="TLF17" s="254"/>
      <c r="TLG17" s="254"/>
      <c r="TLH17" s="254"/>
      <c r="TLI17" s="254"/>
      <c r="TLJ17" s="254"/>
      <c r="TLK17" s="254"/>
      <c r="TLL17" s="254"/>
      <c r="TLM17" s="254"/>
      <c r="TLN17" s="254"/>
      <c r="TLO17" s="254"/>
      <c r="TLP17" s="254"/>
      <c r="TLQ17" s="254"/>
      <c r="TLR17" s="254"/>
      <c r="TLS17" s="254"/>
      <c r="TLT17" s="254"/>
      <c r="TLU17" s="254"/>
      <c r="TLV17" s="254"/>
      <c r="TLW17" s="254"/>
      <c r="TLX17" s="254"/>
      <c r="TLY17" s="254"/>
      <c r="TLZ17" s="254"/>
      <c r="TMA17" s="254"/>
      <c r="TMB17" s="254"/>
      <c r="TMC17" s="254"/>
      <c r="TMD17" s="254"/>
      <c r="TME17" s="254"/>
      <c r="TMF17" s="254"/>
      <c r="TMG17" s="254"/>
      <c r="TMH17" s="254"/>
      <c r="TMI17" s="254"/>
      <c r="TMJ17" s="254"/>
      <c r="TMK17" s="254"/>
      <c r="TML17" s="254"/>
      <c r="TMM17" s="254"/>
      <c r="TMN17" s="254"/>
      <c r="TMO17" s="254"/>
      <c r="TMP17" s="254"/>
      <c r="TMQ17" s="254"/>
      <c r="TMR17" s="254"/>
      <c r="TMS17" s="254"/>
      <c r="TMT17" s="254"/>
      <c r="TMU17" s="254"/>
      <c r="TMV17" s="254"/>
      <c r="TMW17" s="254"/>
      <c r="TMX17" s="254"/>
      <c r="TMY17" s="254"/>
      <c r="TMZ17" s="254"/>
      <c r="TNA17" s="254"/>
      <c r="TNB17" s="254"/>
      <c r="TNC17" s="254"/>
      <c r="TND17" s="254"/>
      <c r="TNE17" s="254"/>
      <c r="TNF17" s="254"/>
      <c r="TNG17" s="254"/>
      <c r="TNH17" s="254"/>
      <c r="TNI17" s="254"/>
      <c r="TNJ17" s="254"/>
      <c r="TNK17" s="254"/>
      <c r="TNL17" s="254"/>
      <c r="TNM17" s="254"/>
      <c r="TNN17" s="254"/>
      <c r="TNO17" s="254"/>
      <c r="TNP17" s="254"/>
      <c r="TNQ17" s="254"/>
      <c r="TNR17" s="254"/>
      <c r="TNS17" s="254"/>
      <c r="TNT17" s="254"/>
      <c r="TNU17" s="254"/>
      <c r="TNV17" s="254"/>
      <c r="TNW17" s="254"/>
      <c r="TNX17" s="254"/>
      <c r="TNY17" s="254"/>
      <c r="TNZ17" s="254"/>
      <c r="TOA17" s="254"/>
      <c r="TOB17" s="254"/>
      <c r="TOC17" s="254"/>
      <c r="TOD17" s="254"/>
      <c r="TOE17" s="254"/>
      <c r="TOF17" s="254"/>
      <c r="TOG17" s="254"/>
      <c r="TOH17" s="254"/>
      <c r="TOI17" s="254"/>
      <c r="TOJ17" s="254"/>
      <c r="TOK17" s="254"/>
      <c r="TOL17" s="254"/>
      <c r="TOM17" s="254"/>
      <c r="TON17" s="254"/>
      <c r="TOO17" s="254"/>
      <c r="TOP17" s="254"/>
      <c r="TOQ17" s="254"/>
      <c r="TOR17" s="254"/>
      <c r="TOS17" s="254"/>
      <c r="TOT17" s="254"/>
      <c r="TOU17" s="254"/>
      <c r="TOV17" s="254"/>
      <c r="TOW17" s="254"/>
      <c r="TOX17" s="254"/>
      <c r="TOY17" s="254"/>
      <c r="TOZ17" s="254"/>
      <c r="TPA17" s="254"/>
      <c r="TPB17" s="254"/>
      <c r="TPC17" s="254"/>
      <c r="TPD17" s="254"/>
      <c r="TPE17" s="254"/>
      <c r="TPF17" s="254"/>
      <c r="TPG17" s="254"/>
      <c r="TPH17" s="254"/>
      <c r="TPI17" s="254"/>
      <c r="TPJ17" s="254"/>
      <c r="TPK17" s="254"/>
      <c r="TPL17" s="254"/>
      <c r="TPM17" s="254"/>
      <c r="TPN17" s="254"/>
      <c r="TPO17" s="254"/>
      <c r="TPP17" s="254"/>
      <c r="TPQ17" s="254"/>
      <c r="TPR17" s="254"/>
      <c r="TPS17" s="254"/>
      <c r="TPT17" s="254"/>
      <c r="TPU17" s="254"/>
      <c r="TPV17" s="254"/>
      <c r="TPW17" s="254"/>
      <c r="TPX17" s="254"/>
      <c r="TPY17" s="254"/>
      <c r="TPZ17" s="254"/>
      <c r="TQA17" s="254"/>
      <c r="TQB17" s="254"/>
      <c r="TQC17" s="254"/>
      <c r="TQD17" s="254"/>
      <c r="TQE17" s="254"/>
      <c r="TQF17" s="254"/>
      <c r="TQG17" s="254"/>
      <c r="TQH17" s="254"/>
      <c r="TQI17" s="254"/>
      <c r="TQJ17" s="254"/>
      <c r="TQK17" s="254"/>
      <c r="TQL17" s="254"/>
      <c r="TQM17" s="254"/>
      <c r="TQN17" s="254"/>
      <c r="TQO17" s="254"/>
      <c r="TQP17" s="254"/>
      <c r="TQQ17" s="254"/>
      <c r="TQR17" s="254"/>
      <c r="TQS17" s="254"/>
      <c r="TQT17" s="254"/>
      <c r="TQU17" s="254"/>
      <c r="TQV17" s="254"/>
      <c r="TQW17" s="254"/>
      <c r="TQX17" s="254"/>
      <c r="TQY17" s="254"/>
      <c r="TQZ17" s="254"/>
      <c r="TRA17" s="254"/>
      <c r="TRB17" s="254"/>
      <c r="TRC17" s="254"/>
      <c r="TRD17" s="254"/>
      <c r="TRE17" s="254"/>
      <c r="TRF17" s="254"/>
      <c r="TRG17" s="254"/>
      <c r="TRH17" s="254"/>
      <c r="TRI17" s="254"/>
      <c r="TRJ17" s="254"/>
      <c r="TRK17" s="254"/>
      <c r="TRL17" s="254"/>
      <c r="TRM17" s="254"/>
      <c r="TRN17" s="254"/>
      <c r="TRO17" s="254"/>
      <c r="TRP17" s="254"/>
      <c r="TRQ17" s="254"/>
      <c r="TRR17" s="254"/>
      <c r="TRS17" s="254"/>
      <c r="TRT17" s="254"/>
      <c r="TRU17" s="254"/>
      <c r="TRV17" s="254"/>
      <c r="TRW17" s="254"/>
      <c r="TRX17" s="254"/>
      <c r="TRY17" s="254"/>
      <c r="TRZ17" s="254"/>
      <c r="TSA17" s="254"/>
      <c r="TSB17" s="254"/>
      <c r="TSC17" s="254"/>
      <c r="TSD17" s="254"/>
      <c r="TSE17" s="254"/>
      <c r="TSF17" s="254"/>
      <c r="TSG17" s="254"/>
      <c r="TSH17" s="254"/>
      <c r="TSI17" s="254"/>
      <c r="TSJ17" s="254"/>
      <c r="TSK17" s="254"/>
      <c r="TSL17" s="254"/>
      <c r="TSM17" s="254"/>
      <c r="TSN17" s="254"/>
      <c r="TSO17" s="254"/>
      <c r="TSP17" s="254"/>
      <c r="TSQ17" s="254"/>
      <c r="TSR17" s="254"/>
      <c r="TSS17" s="254"/>
      <c r="TST17" s="254"/>
      <c r="TSU17" s="254"/>
      <c r="TSV17" s="254"/>
      <c r="TSW17" s="254"/>
      <c r="TSX17" s="254"/>
      <c r="TSY17" s="254"/>
      <c r="TSZ17" s="254"/>
      <c r="TTA17" s="254"/>
      <c r="TTB17" s="254"/>
      <c r="TTC17" s="254"/>
      <c r="TTD17" s="254"/>
      <c r="TTE17" s="254"/>
      <c r="TTF17" s="254"/>
      <c r="TTG17" s="254"/>
      <c r="TTH17" s="254"/>
      <c r="TTI17" s="254"/>
      <c r="TTJ17" s="254"/>
      <c r="TTK17" s="254"/>
      <c r="TTL17" s="254"/>
      <c r="TTM17" s="254"/>
      <c r="TTN17" s="254"/>
      <c r="TTO17" s="254"/>
      <c r="TTP17" s="254"/>
      <c r="TTQ17" s="254"/>
      <c r="TTR17" s="254"/>
      <c r="TTS17" s="254"/>
      <c r="TTT17" s="254"/>
      <c r="TTU17" s="254"/>
      <c r="TTV17" s="254"/>
      <c r="TTW17" s="254"/>
      <c r="TTX17" s="254"/>
      <c r="TTY17" s="254"/>
      <c r="TTZ17" s="254"/>
      <c r="TUA17" s="254"/>
      <c r="TUB17" s="254"/>
      <c r="TUC17" s="254"/>
      <c r="TUD17" s="254"/>
      <c r="TUE17" s="254"/>
      <c r="TUF17" s="254"/>
      <c r="TUG17" s="254"/>
      <c r="TUH17" s="254"/>
      <c r="TUI17" s="254"/>
      <c r="TUJ17" s="254"/>
      <c r="TUK17" s="254"/>
      <c r="TUL17" s="254"/>
      <c r="TUM17" s="254"/>
      <c r="TUN17" s="254"/>
      <c r="TUO17" s="254"/>
      <c r="TUP17" s="254"/>
      <c r="TUQ17" s="254"/>
      <c r="TUR17" s="254"/>
      <c r="TUS17" s="254"/>
      <c r="TUT17" s="254"/>
      <c r="TUU17" s="254"/>
      <c r="TUV17" s="254"/>
      <c r="TUW17" s="254"/>
      <c r="TUX17" s="254"/>
      <c r="TUY17" s="254"/>
      <c r="TUZ17" s="254"/>
      <c r="TVA17" s="254"/>
      <c r="TVB17" s="254"/>
      <c r="TVC17" s="254"/>
      <c r="TVD17" s="254"/>
      <c r="TVE17" s="254"/>
      <c r="TVF17" s="254"/>
      <c r="TVG17" s="254"/>
      <c r="TVH17" s="254"/>
      <c r="TVI17" s="254"/>
      <c r="TVJ17" s="254"/>
      <c r="TVK17" s="254"/>
      <c r="TVL17" s="254"/>
      <c r="TVM17" s="254"/>
      <c r="TVN17" s="254"/>
      <c r="TVO17" s="254"/>
      <c r="TVP17" s="254"/>
      <c r="TVQ17" s="254"/>
      <c r="TVR17" s="254"/>
      <c r="TVS17" s="254"/>
      <c r="TVT17" s="254"/>
      <c r="TVU17" s="254"/>
      <c r="TVV17" s="254"/>
      <c r="TVW17" s="254"/>
      <c r="TVX17" s="254"/>
      <c r="TVY17" s="254"/>
      <c r="TVZ17" s="254"/>
      <c r="TWA17" s="254"/>
      <c r="TWB17" s="254"/>
      <c r="TWC17" s="254"/>
      <c r="TWD17" s="254"/>
      <c r="TWE17" s="254"/>
      <c r="TWF17" s="254"/>
      <c r="TWG17" s="254"/>
      <c r="TWH17" s="254"/>
      <c r="TWI17" s="254"/>
      <c r="TWJ17" s="254"/>
      <c r="TWK17" s="254"/>
      <c r="TWL17" s="254"/>
      <c r="TWM17" s="254"/>
      <c r="TWN17" s="254"/>
      <c r="TWO17" s="254"/>
      <c r="TWP17" s="254"/>
      <c r="TWQ17" s="254"/>
      <c r="TWR17" s="254"/>
      <c r="TWS17" s="254"/>
      <c r="TWT17" s="254"/>
      <c r="TWU17" s="254"/>
      <c r="TWV17" s="254"/>
      <c r="TWW17" s="254"/>
      <c r="TWX17" s="254"/>
      <c r="TWY17" s="254"/>
      <c r="TWZ17" s="254"/>
      <c r="TXA17" s="254"/>
      <c r="TXB17" s="254"/>
      <c r="TXC17" s="254"/>
      <c r="TXD17" s="254"/>
      <c r="TXE17" s="254"/>
      <c r="TXF17" s="254"/>
      <c r="TXG17" s="254"/>
      <c r="TXH17" s="254"/>
      <c r="TXI17" s="254"/>
      <c r="TXJ17" s="254"/>
      <c r="TXK17" s="254"/>
      <c r="TXL17" s="254"/>
      <c r="TXM17" s="254"/>
      <c r="TXN17" s="254"/>
      <c r="TXO17" s="254"/>
      <c r="TXP17" s="254"/>
      <c r="TXQ17" s="254"/>
      <c r="TXR17" s="254"/>
      <c r="TXS17" s="254"/>
      <c r="TXT17" s="254"/>
      <c r="TXU17" s="254"/>
      <c r="TXV17" s="254"/>
      <c r="TXW17" s="254"/>
      <c r="TXX17" s="254"/>
      <c r="TXY17" s="254"/>
      <c r="TXZ17" s="254"/>
      <c r="TYA17" s="254"/>
      <c r="TYB17" s="254"/>
      <c r="TYC17" s="254"/>
      <c r="TYD17" s="254"/>
      <c r="TYE17" s="254"/>
      <c r="TYF17" s="254"/>
      <c r="TYG17" s="254"/>
      <c r="TYH17" s="254"/>
      <c r="TYI17" s="254"/>
      <c r="TYJ17" s="254"/>
      <c r="TYK17" s="254"/>
      <c r="TYL17" s="254"/>
      <c r="TYM17" s="254"/>
      <c r="TYN17" s="254"/>
      <c r="TYO17" s="254"/>
      <c r="TYP17" s="254"/>
      <c r="TYQ17" s="254"/>
      <c r="TYR17" s="254"/>
      <c r="TYS17" s="254"/>
      <c r="TYT17" s="254"/>
      <c r="TYU17" s="254"/>
      <c r="TYV17" s="254"/>
      <c r="TYW17" s="254"/>
      <c r="TYX17" s="254"/>
      <c r="TYY17" s="254"/>
      <c r="TYZ17" s="254"/>
      <c r="TZA17" s="254"/>
      <c r="TZB17" s="254"/>
      <c r="TZC17" s="254"/>
      <c r="TZD17" s="254"/>
      <c r="TZE17" s="254"/>
      <c r="TZF17" s="254"/>
      <c r="TZG17" s="254"/>
      <c r="TZH17" s="254"/>
      <c r="TZI17" s="254"/>
      <c r="TZJ17" s="254"/>
      <c r="TZK17" s="254"/>
      <c r="TZL17" s="254"/>
      <c r="TZM17" s="254"/>
      <c r="TZN17" s="254"/>
      <c r="TZO17" s="254"/>
      <c r="TZP17" s="254"/>
      <c r="TZQ17" s="254"/>
      <c r="TZR17" s="254"/>
      <c r="TZS17" s="254"/>
      <c r="TZT17" s="254"/>
      <c r="TZU17" s="254"/>
      <c r="TZV17" s="254"/>
      <c r="TZW17" s="254"/>
      <c r="TZX17" s="254"/>
      <c r="TZY17" s="254"/>
      <c r="TZZ17" s="254"/>
      <c r="UAA17" s="254"/>
      <c r="UAB17" s="254"/>
      <c r="UAC17" s="254"/>
      <c r="UAD17" s="254"/>
      <c r="UAE17" s="254"/>
      <c r="UAF17" s="254"/>
      <c r="UAG17" s="254"/>
      <c r="UAH17" s="254"/>
      <c r="UAI17" s="254"/>
      <c r="UAJ17" s="254"/>
      <c r="UAK17" s="254"/>
      <c r="UAL17" s="254"/>
      <c r="UAM17" s="254"/>
      <c r="UAN17" s="254"/>
      <c r="UAO17" s="254"/>
      <c r="UAP17" s="254"/>
      <c r="UAQ17" s="254"/>
      <c r="UAR17" s="254"/>
      <c r="UAS17" s="254"/>
      <c r="UAT17" s="254"/>
      <c r="UAU17" s="254"/>
      <c r="UAV17" s="254"/>
      <c r="UAW17" s="254"/>
      <c r="UAX17" s="254"/>
      <c r="UAY17" s="254"/>
      <c r="UAZ17" s="254"/>
      <c r="UBA17" s="254"/>
      <c r="UBB17" s="254"/>
      <c r="UBC17" s="254"/>
      <c r="UBD17" s="254"/>
      <c r="UBE17" s="254"/>
      <c r="UBF17" s="254"/>
      <c r="UBG17" s="254"/>
      <c r="UBH17" s="254"/>
      <c r="UBI17" s="254"/>
      <c r="UBJ17" s="254"/>
      <c r="UBK17" s="254"/>
      <c r="UBL17" s="254"/>
      <c r="UBM17" s="254"/>
      <c r="UBN17" s="254"/>
      <c r="UBO17" s="254"/>
      <c r="UBP17" s="254"/>
      <c r="UBQ17" s="254"/>
      <c r="UBR17" s="254"/>
      <c r="UBS17" s="254"/>
      <c r="UBT17" s="254"/>
      <c r="UBU17" s="254"/>
      <c r="UBV17" s="254"/>
      <c r="UBW17" s="254"/>
      <c r="UBX17" s="254"/>
      <c r="UBY17" s="254"/>
      <c r="UBZ17" s="254"/>
      <c r="UCA17" s="254"/>
      <c r="UCB17" s="254"/>
      <c r="UCC17" s="254"/>
      <c r="UCD17" s="254"/>
      <c r="UCE17" s="254"/>
      <c r="UCF17" s="254"/>
      <c r="UCG17" s="254"/>
      <c r="UCH17" s="254"/>
      <c r="UCI17" s="254"/>
      <c r="UCJ17" s="254"/>
      <c r="UCK17" s="254"/>
      <c r="UCL17" s="254"/>
      <c r="UCM17" s="254"/>
      <c r="UCN17" s="254"/>
      <c r="UCO17" s="254"/>
      <c r="UCP17" s="254"/>
      <c r="UCQ17" s="254"/>
      <c r="UCR17" s="254"/>
      <c r="UCS17" s="254"/>
      <c r="UCT17" s="254"/>
      <c r="UCU17" s="254"/>
      <c r="UCV17" s="254"/>
      <c r="UCW17" s="254"/>
      <c r="UCX17" s="254"/>
      <c r="UCY17" s="254"/>
      <c r="UCZ17" s="254"/>
      <c r="UDA17" s="254"/>
      <c r="UDB17" s="254"/>
      <c r="UDC17" s="254"/>
      <c r="UDD17" s="254"/>
      <c r="UDE17" s="254"/>
      <c r="UDF17" s="254"/>
      <c r="UDG17" s="254"/>
      <c r="UDH17" s="254"/>
      <c r="UDI17" s="254"/>
      <c r="UDJ17" s="254"/>
      <c r="UDK17" s="254"/>
      <c r="UDL17" s="254"/>
      <c r="UDM17" s="254"/>
      <c r="UDN17" s="254"/>
      <c r="UDO17" s="254"/>
      <c r="UDP17" s="254"/>
      <c r="UDQ17" s="254"/>
      <c r="UDR17" s="254"/>
      <c r="UDS17" s="254"/>
      <c r="UDT17" s="254"/>
      <c r="UDU17" s="254"/>
      <c r="UDV17" s="254"/>
      <c r="UDW17" s="254"/>
      <c r="UDX17" s="254"/>
      <c r="UDY17" s="254"/>
      <c r="UDZ17" s="254"/>
      <c r="UEA17" s="254"/>
      <c r="UEB17" s="254"/>
      <c r="UEC17" s="254"/>
      <c r="UED17" s="254"/>
      <c r="UEE17" s="254"/>
      <c r="UEF17" s="254"/>
      <c r="UEG17" s="254"/>
      <c r="UEH17" s="254"/>
      <c r="UEI17" s="254"/>
      <c r="UEJ17" s="254"/>
      <c r="UEK17" s="254"/>
      <c r="UEL17" s="254"/>
      <c r="UEM17" s="254"/>
      <c r="UEN17" s="254"/>
      <c r="UEO17" s="254"/>
      <c r="UEP17" s="254"/>
      <c r="UEQ17" s="254"/>
      <c r="UER17" s="254"/>
      <c r="UES17" s="254"/>
      <c r="UET17" s="254"/>
      <c r="UEU17" s="254"/>
      <c r="UEV17" s="254"/>
      <c r="UEW17" s="254"/>
      <c r="UEX17" s="254"/>
      <c r="UEY17" s="254"/>
      <c r="UEZ17" s="254"/>
      <c r="UFA17" s="254"/>
      <c r="UFB17" s="254"/>
      <c r="UFC17" s="254"/>
      <c r="UFD17" s="254"/>
      <c r="UFE17" s="254"/>
      <c r="UFF17" s="254"/>
      <c r="UFG17" s="254"/>
      <c r="UFH17" s="254"/>
      <c r="UFI17" s="254"/>
      <c r="UFJ17" s="254"/>
      <c r="UFK17" s="254"/>
      <c r="UFL17" s="254"/>
      <c r="UFM17" s="254"/>
      <c r="UFN17" s="254"/>
      <c r="UFO17" s="254"/>
      <c r="UFP17" s="254"/>
      <c r="UFQ17" s="254"/>
      <c r="UFR17" s="254"/>
      <c r="UFS17" s="254"/>
      <c r="UFT17" s="254"/>
      <c r="UFU17" s="254"/>
      <c r="UFV17" s="254"/>
      <c r="UFW17" s="254"/>
      <c r="UFX17" s="254"/>
      <c r="UFY17" s="254"/>
      <c r="UFZ17" s="254"/>
      <c r="UGA17" s="254"/>
      <c r="UGB17" s="254"/>
      <c r="UGC17" s="254"/>
      <c r="UGD17" s="254"/>
      <c r="UGE17" s="254"/>
      <c r="UGF17" s="254"/>
      <c r="UGG17" s="254"/>
      <c r="UGH17" s="254"/>
      <c r="UGI17" s="254"/>
      <c r="UGJ17" s="254"/>
      <c r="UGK17" s="254"/>
      <c r="UGL17" s="254"/>
      <c r="UGM17" s="254"/>
      <c r="UGN17" s="254"/>
      <c r="UGO17" s="254"/>
      <c r="UGP17" s="254"/>
      <c r="UGQ17" s="254"/>
      <c r="UGR17" s="254"/>
      <c r="UGS17" s="254"/>
      <c r="UGT17" s="254"/>
      <c r="UGU17" s="254"/>
      <c r="UGV17" s="254"/>
      <c r="UGW17" s="254"/>
      <c r="UGX17" s="254"/>
      <c r="UGY17" s="254"/>
      <c r="UGZ17" s="254"/>
      <c r="UHA17" s="254"/>
      <c r="UHB17" s="254"/>
      <c r="UHC17" s="254"/>
      <c r="UHD17" s="254"/>
      <c r="UHE17" s="254"/>
      <c r="UHF17" s="254"/>
      <c r="UHG17" s="254"/>
      <c r="UHH17" s="254"/>
      <c r="UHI17" s="254"/>
      <c r="UHJ17" s="254"/>
      <c r="UHK17" s="254"/>
      <c r="UHL17" s="254"/>
      <c r="UHM17" s="254"/>
      <c r="UHN17" s="254"/>
      <c r="UHO17" s="254"/>
      <c r="UHP17" s="254"/>
      <c r="UHQ17" s="254"/>
      <c r="UHR17" s="254"/>
      <c r="UHS17" s="254"/>
      <c r="UHT17" s="254"/>
      <c r="UHU17" s="254"/>
      <c r="UHV17" s="254"/>
      <c r="UHW17" s="254"/>
      <c r="UHX17" s="254"/>
      <c r="UHY17" s="254"/>
      <c r="UHZ17" s="254"/>
      <c r="UIA17" s="254"/>
      <c r="UIB17" s="254"/>
      <c r="UIC17" s="254"/>
      <c r="UID17" s="254"/>
      <c r="UIE17" s="254"/>
      <c r="UIF17" s="254"/>
      <c r="UIG17" s="254"/>
      <c r="UIH17" s="254"/>
      <c r="UII17" s="254"/>
      <c r="UIJ17" s="254"/>
      <c r="UIK17" s="254"/>
      <c r="UIL17" s="254"/>
      <c r="UIM17" s="254"/>
      <c r="UIN17" s="254"/>
      <c r="UIO17" s="254"/>
      <c r="UIP17" s="254"/>
      <c r="UIQ17" s="254"/>
      <c r="UIR17" s="254"/>
      <c r="UIS17" s="254"/>
      <c r="UIT17" s="254"/>
      <c r="UIU17" s="254"/>
      <c r="UIV17" s="254"/>
      <c r="UIW17" s="254"/>
      <c r="UIX17" s="254"/>
      <c r="UIY17" s="254"/>
      <c r="UIZ17" s="254"/>
      <c r="UJA17" s="254"/>
      <c r="UJB17" s="254"/>
      <c r="UJC17" s="254"/>
      <c r="UJD17" s="254"/>
      <c r="UJE17" s="254"/>
      <c r="UJF17" s="254"/>
      <c r="UJG17" s="254"/>
      <c r="UJH17" s="254"/>
      <c r="UJI17" s="254"/>
      <c r="UJJ17" s="254"/>
      <c r="UJK17" s="254"/>
      <c r="UJL17" s="254"/>
      <c r="UJM17" s="254"/>
      <c r="UJN17" s="254"/>
      <c r="UJO17" s="254"/>
      <c r="UJP17" s="254"/>
      <c r="UJQ17" s="254"/>
      <c r="UJR17" s="254"/>
      <c r="UJS17" s="254"/>
      <c r="UJT17" s="254"/>
      <c r="UJU17" s="254"/>
      <c r="UJV17" s="254"/>
      <c r="UJW17" s="254"/>
      <c r="UJX17" s="254"/>
      <c r="UJY17" s="254"/>
      <c r="UJZ17" s="254"/>
      <c r="UKA17" s="254"/>
      <c r="UKB17" s="254"/>
      <c r="UKC17" s="254"/>
      <c r="UKD17" s="254"/>
      <c r="UKE17" s="254"/>
      <c r="UKF17" s="254"/>
      <c r="UKG17" s="254"/>
      <c r="UKH17" s="254"/>
      <c r="UKI17" s="254"/>
      <c r="UKJ17" s="254"/>
      <c r="UKK17" s="254"/>
      <c r="UKL17" s="254"/>
      <c r="UKM17" s="254"/>
      <c r="UKN17" s="254"/>
      <c r="UKO17" s="254"/>
      <c r="UKP17" s="254"/>
      <c r="UKQ17" s="254"/>
      <c r="UKR17" s="254"/>
      <c r="UKS17" s="254"/>
      <c r="UKT17" s="254"/>
      <c r="UKU17" s="254"/>
      <c r="UKV17" s="254"/>
      <c r="UKW17" s="254"/>
      <c r="UKX17" s="254"/>
      <c r="UKY17" s="254"/>
      <c r="UKZ17" s="254"/>
      <c r="ULA17" s="254"/>
      <c r="ULB17" s="254"/>
      <c r="ULC17" s="254"/>
      <c r="ULD17" s="254"/>
      <c r="ULE17" s="254"/>
      <c r="ULF17" s="254"/>
      <c r="ULG17" s="254"/>
      <c r="ULH17" s="254"/>
      <c r="ULI17" s="254"/>
      <c r="ULJ17" s="254"/>
      <c r="ULK17" s="254"/>
      <c r="ULL17" s="254"/>
      <c r="ULM17" s="254"/>
      <c r="ULN17" s="254"/>
      <c r="ULO17" s="254"/>
      <c r="ULP17" s="254"/>
      <c r="ULQ17" s="254"/>
      <c r="ULR17" s="254"/>
      <c r="ULS17" s="254"/>
      <c r="ULT17" s="254"/>
      <c r="ULU17" s="254"/>
      <c r="ULV17" s="254"/>
      <c r="ULW17" s="254"/>
      <c r="ULX17" s="254"/>
      <c r="ULY17" s="254"/>
      <c r="ULZ17" s="254"/>
      <c r="UMA17" s="254"/>
      <c r="UMB17" s="254"/>
      <c r="UMC17" s="254"/>
      <c r="UMD17" s="254"/>
      <c r="UME17" s="254"/>
      <c r="UMF17" s="254"/>
      <c r="UMG17" s="254"/>
      <c r="UMH17" s="254"/>
      <c r="UMI17" s="254"/>
      <c r="UMJ17" s="254"/>
      <c r="UMK17" s="254"/>
      <c r="UML17" s="254"/>
      <c r="UMM17" s="254"/>
      <c r="UMN17" s="254"/>
      <c r="UMO17" s="254"/>
      <c r="UMP17" s="254"/>
      <c r="UMQ17" s="254"/>
      <c r="UMR17" s="254"/>
      <c r="UMS17" s="254"/>
      <c r="UMT17" s="254"/>
      <c r="UMU17" s="254"/>
      <c r="UMV17" s="254"/>
      <c r="UMW17" s="254"/>
      <c r="UMX17" s="254"/>
      <c r="UMY17" s="254"/>
      <c r="UMZ17" s="254"/>
      <c r="UNA17" s="254"/>
      <c r="UNB17" s="254"/>
      <c r="UNC17" s="254"/>
      <c r="UND17" s="254"/>
      <c r="UNE17" s="254"/>
      <c r="UNF17" s="254"/>
      <c r="UNG17" s="254"/>
      <c r="UNH17" s="254"/>
      <c r="UNI17" s="254"/>
      <c r="UNJ17" s="254"/>
      <c r="UNK17" s="254"/>
      <c r="UNL17" s="254"/>
      <c r="UNM17" s="254"/>
      <c r="UNN17" s="254"/>
      <c r="UNO17" s="254"/>
      <c r="UNP17" s="254"/>
      <c r="UNQ17" s="254"/>
      <c r="UNR17" s="254"/>
      <c r="UNS17" s="254"/>
      <c r="UNT17" s="254"/>
      <c r="UNU17" s="254"/>
      <c r="UNV17" s="254"/>
      <c r="UNW17" s="254"/>
      <c r="UNX17" s="254"/>
      <c r="UNY17" s="254"/>
      <c r="UNZ17" s="254"/>
      <c r="UOA17" s="254"/>
      <c r="UOB17" s="254"/>
      <c r="UOC17" s="254"/>
      <c r="UOD17" s="254"/>
      <c r="UOE17" s="254"/>
      <c r="UOF17" s="254"/>
      <c r="UOG17" s="254"/>
      <c r="UOH17" s="254"/>
      <c r="UOI17" s="254"/>
      <c r="UOJ17" s="254"/>
      <c r="UOK17" s="254"/>
      <c r="UOL17" s="254"/>
      <c r="UOM17" s="254"/>
      <c r="UON17" s="254"/>
      <c r="UOO17" s="254"/>
      <c r="UOP17" s="254"/>
      <c r="UOQ17" s="254"/>
      <c r="UOR17" s="254"/>
      <c r="UOS17" s="254"/>
      <c r="UOT17" s="254"/>
      <c r="UOU17" s="254"/>
      <c r="UOV17" s="254"/>
      <c r="UOW17" s="254"/>
      <c r="UOX17" s="254"/>
      <c r="UOY17" s="254"/>
      <c r="UOZ17" s="254"/>
      <c r="UPA17" s="254"/>
      <c r="UPB17" s="254"/>
      <c r="UPC17" s="254"/>
      <c r="UPD17" s="254"/>
      <c r="UPE17" s="254"/>
      <c r="UPF17" s="254"/>
      <c r="UPG17" s="254"/>
      <c r="UPH17" s="254"/>
      <c r="UPI17" s="254"/>
      <c r="UPJ17" s="254"/>
      <c r="UPK17" s="254"/>
      <c r="UPL17" s="254"/>
      <c r="UPM17" s="254"/>
      <c r="UPN17" s="254"/>
      <c r="UPO17" s="254"/>
      <c r="UPP17" s="254"/>
      <c r="UPQ17" s="254"/>
      <c r="UPR17" s="254"/>
      <c r="UPS17" s="254"/>
      <c r="UPT17" s="254"/>
      <c r="UPU17" s="254"/>
      <c r="UPV17" s="254"/>
      <c r="UPW17" s="254"/>
      <c r="UPX17" s="254"/>
      <c r="UPY17" s="254"/>
      <c r="UPZ17" s="254"/>
      <c r="UQA17" s="254"/>
      <c r="UQB17" s="254"/>
      <c r="UQC17" s="254"/>
      <c r="UQD17" s="254"/>
      <c r="UQE17" s="254"/>
      <c r="UQF17" s="254"/>
      <c r="UQG17" s="254"/>
      <c r="UQH17" s="254"/>
      <c r="UQI17" s="254"/>
      <c r="UQJ17" s="254"/>
      <c r="UQK17" s="254"/>
      <c r="UQL17" s="254"/>
      <c r="UQM17" s="254"/>
      <c r="UQN17" s="254"/>
      <c r="UQO17" s="254"/>
      <c r="UQP17" s="254"/>
      <c r="UQQ17" s="254"/>
      <c r="UQR17" s="254"/>
      <c r="UQS17" s="254"/>
      <c r="UQT17" s="254"/>
      <c r="UQU17" s="254"/>
      <c r="UQV17" s="254"/>
      <c r="UQW17" s="254"/>
      <c r="UQX17" s="254"/>
      <c r="UQY17" s="254"/>
      <c r="UQZ17" s="254"/>
      <c r="URA17" s="254"/>
      <c r="URB17" s="254"/>
      <c r="URC17" s="254"/>
      <c r="URD17" s="254"/>
      <c r="URE17" s="254"/>
      <c r="URF17" s="254"/>
      <c r="URG17" s="254"/>
      <c r="URH17" s="254"/>
      <c r="URI17" s="254"/>
      <c r="URJ17" s="254"/>
      <c r="URK17" s="254"/>
      <c r="URL17" s="254"/>
      <c r="URM17" s="254"/>
      <c r="URN17" s="254"/>
      <c r="URO17" s="254"/>
      <c r="URP17" s="254"/>
      <c r="URQ17" s="254"/>
      <c r="URR17" s="254"/>
      <c r="URS17" s="254"/>
      <c r="URT17" s="254"/>
      <c r="URU17" s="254"/>
      <c r="URV17" s="254"/>
      <c r="URW17" s="254"/>
      <c r="URX17" s="254"/>
      <c r="URY17" s="254"/>
      <c r="URZ17" s="254"/>
      <c r="USA17" s="254"/>
      <c r="USB17" s="254"/>
      <c r="USC17" s="254"/>
      <c r="USD17" s="254"/>
      <c r="USE17" s="254"/>
      <c r="USF17" s="254"/>
      <c r="USG17" s="254"/>
      <c r="USH17" s="254"/>
      <c r="USI17" s="254"/>
      <c r="USJ17" s="254"/>
      <c r="USK17" s="254"/>
      <c r="USL17" s="254"/>
      <c r="USM17" s="254"/>
      <c r="USN17" s="254"/>
      <c r="USO17" s="254"/>
      <c r="USP17" s="254"/>
      <c r="USQ17" s="254"/>
      <c r="USR17" s="254"/>
      <c r="USS17" s="254"/>
      <c r="UST17" s="254"/>
      <c r="USU17" s="254"/>
      <c r="USV17" s="254"/>
      <c r="USW17" s="254"/>
      <c r="USX17" s="254"/>
      <c r="USY17" s="254"/>
      <c r="USZ17" s="254"/>
      <c r="UTA17" s="254"/>
      <c r="UTB17" s="254"/>
      <c r="UTC17" s="254"/>
      <c r="UTD17" s="254"/>
      <c r="UTE17" s="254"/>
      <c r="UTF17" s="254"/>
      <c r="UTG17" s="254"/>
      <c r="UTH17" s="254"/>
      <c r="UTI17" s="254"/>
      <c r="UTJ17" s="254"/>
      <c r="UTK17" s="254"/>
      <c r="UTL17" s="254"/>
      <c r="UTM17" s="254"/>
      <c r="UTN17" s="254"/>
      <c r="UTO17" s="254"/>
      <c r="UTP17" s="254"/>
      <c r="UTQ17" s="254"/>
      <c r="UTR17" s="254"/>
      <c r="UTS17" s="254"/>
      <c r="UTT17" s="254"/>
      <c r="UTU17" s="254"/>
      <c r="UTV17" s="254"/>
      <c r="UTW17" s="254"/>
      <c r="UTX17" s="254"/>
      <c r="UTY17" s="254"/>
      <c r="UTZ17" s="254"/>
      <c r="UUA17" s="254"/>
      <c r="UUB17" s="254"/>
      <c r="UUC17" s="254"/>
      <c r="UUD17" s="254"/>
      <c r="UUE17" s="254"/>
      <c r="UUF17" s="254"/>
      <c r="UUG17" s="254"/>
      <c r="UUH17" s="254"/>
      <c r="UUI17" s="254"/>
      <c r="UUJ17" s="254"/>
      <c r="UUK17" s="254"/>
      <c r="UUL17" s="254"/>
      <c r="UUM17" s="254"/>
      <c r="UUN17" s="254"/>
      <c r="UUO17" s="254"/>
      <c r="UUP17" s="254"/>
      <c r="UUQ17" s="254"/>
      <c r="UUR17" s="254"/>
      <c r="UUS17" s="254"/>
      <c r="UUT17" s="254"/>
      <c r="UUU17" s="254"/>
      <c r="UUV17" s="254"/>
      <c r="UUW17" s="254"/>
      <c r="UUX17" s="254"/>
      <c r="UUY17" s="254"/>
      <c r="UUZ17" s="254"/>
      <c r="UVA17" s="254"/>
      <c r="UVB17" s="254"/>
      <c r="UVC17" s="254"/>
      <c r="UVD17" s="254"/>
      <c r="UVE17" s="254"/>
      <c r="UVF17" s="254"/>
      <c r="UVG17" s="254"/>
      <c r="UVH17" s="254"/>
      <c r="UVI17" s="254"/>
      <c r="UVJ17" s="254"/>
      <c r="UVK17" s="254"/>
      <c r="UVL17" s="254"/>
      <c r="UVM17" s="254"/>
      <c r="UVN17" s="254"/>
      <c r="UVO17" s="254"/>
      <c r="UVP17" s="254"/>
      <c r="UVQ17" s="254"/>
      <c r="UVR17" s="254"/>
      <c r="UVS17" s="254"/>
      <c r="UVT17" s="254"/>
      <c r="UVU17" s="254"/>
      <c r="UVV17" s="254"/>
      <c r="UVW17" s="254"/>
      <c r="UVX17" s="254"/>
      <c r="UVY17" s="254"/>
      <c r="UVZ17" s="254"/>
      <c r="UWA17" s="254"/>
      <c r="UWB17" s="254"/>
      <c r="UWC17" s="254"/>
      <c r="UWD17" s="254"/>
      <c r="UWE17" s="254"/>
      <c r="UWF17" s="254"/>
      <c r="UWG17" s="254"/>
      <c r="UWH17" s="254"/>
      <c r="UWI17" s="254"/>
      <c r="UWJ17" s="254"/>
      <c r="UWK17" s="254"/>
      <c r="UWL17" s="254"/>
      <c r="UWM17" s="254"/>
      <c r="UWN17" s="254"/>
      <c r="UWO17" s="254"/>
      <c r="UWP17" s="254"/>
      <c r="UWQ17" s="254"/>
      <c r="UWR17" s="254"/>
      <c r="UWS17" s="254"/>
      <c r="UWT17" s="254"/>
      <c r="UWU17" s="254"/>
      <c r="UWV17" s="254"/>
      <c r="UWW17" s="254"/>
      <c r="UWX17" s="254"/>
      <c r="UWY17" s="254"/>
      <c r="UWZ17" s="254"/>
      <c r="UXA17" s="254"/>
      <c r="UXB17" s="254"/>
      <c r="UXC17" s="254"/>
      <c r="UXD17" s="254"/>
      <c r="UXE17" s="254"/>
      <c r="UXF17" s="254"/>
      <c r="UXG17" s="254"/>
      <c r="UXH17" s="254"/>
      <c r="UXI17" s="254"/>
      <c r="UXJ17" s="254"/>
      <c r="UXK17" s="254"/>
      <c r="UXL17" s="254"/>
      <c r="UXM17" s="254"/>
      <c r="UXN17" s="254"/>
      <c r="UXO17" s="254"/>
      <c r="UXP17" s="254"/>
      <c r="UXQ17" s="254"/>
      <c r="UXR17" s="254"/>
      <c r="UXS17" s="254"/>
      <c r="UXT17" s="254"/>
      <c r="UXU17" s="254"/>
      <c r="UXV17" s="254"/>
      <c r="UXW17" s="254"/>
      <c r="UXX17" s="254"/>
      <c r="UXY17" s="254"/>
      <c r="UXZ17" s="254"/>
      <c r="UYA17" s="254"/>
      <c r="UYB17" s="254"/>
      <c r="UYC17" s="254"/>
      <c r="UYD17" s="254"/>
      <c r="UYE17" s="254"/>
      <c r="UYF17" s="254"/>
      <c r="UYG17" s="254"/>
      <c r="UYH17" s="254"/>
      <c r="UYI17" s="254"/>
      <c r="UYJ17" s="254"/>
      <c r="UYK17" s="254"/>
      <c r="UYL17" s="254"/>
      <c r="UYM17" s="254"/>
      <c r="UYN17" s="254"/>
      <c r="UYO17" s="254"/>
      <c r="UYP17" s="254"/>
      <c r="UYQ17" s="254"/>
      <c r="UYR17" s="254"/>
      <c r="UYS17" s="254"/>
      <c r="UYT17" s="254"/>
      <c r="UYU17" s="254"/>
      <c r="UYV17" s="254"/>
      <c r="UYW17" s="254"/>
      <c r="UYX17" s="254"/>
      <c r="UYY17" s="254"/>
      <c r="UYZ17" s="254"/>
      <c r="UZA17" s="254"/>
      <c r="UZB17" s="254"/>
      <c r="UZC17" s="254"/>
      <c r="UZD17" s="254"/>
      <c r="UZE17" s="254"/>
      <c r="UZF17" s="254"/>
      <c r="UZG17" s="254"/>
      <c r="UZH17" s="254"/>
      <c r="UZI17" s="254"/>
      <c r="UZJ17" s="254"/>
      <c r="UZK17" s="254"/>
      <c r="UZL17" s="254"/>
      <c r="UZM17" s="254"/>
      <c r="UZN17" s="254"/>
      <c r="UZO17" s="254"/>
      <c r="UZP17" s="254"/>
      <c r="UZQ17" s="254"/>
      <c r="UZR17" s="254"/>
      <c r="UZS17" s="254"/>
      <c r="UZT17" s="254"/>
      <c r="UZU17" s="254"/>
      <c r="UZV17" s="254"/>
      <c r="UZW17" s="254"/>
      <c r="UZX17" s="254"/>
      <c r="UZY17" s="254"/>
      <c r="UZZ17" s="254"/>
      <c r="VAA17" s="254"/>
      <c r="VAB17" s="254"/>
      <c r="VAC17" s="254"/>
      <c r="VAD17" s="254"/>
      <c r="VAE17" s="254"/>
      <c r="VAF17" s="254"/>
      <c r="VAG17" s="254"/>
      <c r="VAH17" s="254"/>
      <c r="VAI17" s="254"/>
      <c r="VAJ17" s="254"/>
      <c r="VAK17" s="254"/>
      <c r="VAL17" s="254"/>
      <c r="VAM17" s="254"/>
      <c r="VAN17" s="254"/>
      <c r="VAO17" s="254"/>
      <c r="VAP17" s="254"/>
      <c r="VAQ17" s="254"/>
      <c r="VAR17" s="254"/>
      <c r="VAS17" s="254"/>
      <c r="VAT17" s="254"/>
      <c r="VAU17" s="254"/>
      <c r="VAV17" s="254"/>
      <c r="VAW17" s="254"/>
      <c r="VAX17" s="254"/>
      <c r="VAY17" s="254"/>
      <c r="VAZ17" s="254"/>
      <c r="VBA17" s="254"/>
      <c r="VBB17" s="254"/>
      <c r="VBC17" s="254"/>
      <c r="VBD17" s="254"/>
      <c r="VBE17" s="254"/>
      <c r="VBF17" s="254"/>
      <c r="VBG17" s="254"/>
      <c r="VBH17" s="254"/>
      <c r="VBI17" s="254"/>
      <c r="VBJ17" s="254"/>
      <c r="VBK17" s="254"/>
      <c r="VBL17" s="254"/>
      <c r="VBM17" s="254"/>
      <c r="VBN17" s="254"/>
      <c r="VBO17" s="254"/>
      <c r="VBP17" s="254"/>
      <c r="VBQ17" s="254"/>
      <c r="VBR17" s="254"/>
      <c r="VBS17" s="254"/>
      <c r="VBT17" s="254"/>
      <c r="VBU17" s="254"/>
      <c r="VBV17" s="254"/>
      <c r="VBW17" s="254"/>
      <c r="VBX17" s="254"/>
      <c r="VBY17" s="254"/>
      <c r="VBZ17" s="254"/>
      <c r="VCA17" s="254"/>
      <c r="VCB17" s="254"/>
      <c r="VCC17" s="254"/>
      <c r="VCD17" s="254"/>
      <c r="VCE17" s="254"/>
      <c r="VCF17" s="254"/>
      <c r="VCG17" s="254"/>
      <c r="VCH17" s="254"/>
      <c r="VCI17" s="254"/>
      <c r="VCJ17" s="254"/>
      <c r="VCK17" s="254"/>
      <c r="VCL17" s="254"/>
      <c r="VCM17" s="254"/>
      <c r="VCN17" s="254"/>
      <c r="VCO17" s="254"/>
      <c r="VCP17" s="254"/>
      <c r="VCQ17" s="254"/>
      <c r="VCR17" s="254"/>
      <c r="VCS17" s="254"/>
      <c r="VCT17" s="254"/>
      <c r="VCU17" s="254"/>
      <c r="VCV17" s="254"/>
      <c r="VCW17" s="254"/>
      <c r="VCX17" s="254"/>
      <c r="VCY17" s="254"/>
      <c r="VCZ17" s="254"/>
      <c r="VDA17" s="254"/>
      <c r="VDB17" s="254"/>
      <c r="VDC17" s="254"/>
      <c r="VDD17" s="254"/>
      <c r="VDE17" s="254"/>
      <c r="VDF17" s="254"/>
      <c r="VDG17" s="254"/>
      <c r="VDH17" s="254"/>
      <c r="VDI17" s="254"/>
      <c r="VDJ17" s="254"/>
      <c r="VDK17" s="254"/>
      <c r="VDL17" s="254"/>
      <c r="VDM17" s="254"/>
      <c r="VDN17" s="254"/>
      <c r="VDO17" s="254"/>
      <c r="VDP17" s="254"/>
      <c r="VDQ17" s="254"/>
      <c r="VDR17" s="254"/>
      <c r="VDS17" s="254"/>
      <c r="VDT17" s="254"/>
      <c r="VDU17" s="254"/>
      <c r="VDV17" s="254"/>
      <c r="VDW17" s="254"/>
      <c r="VDX17" s="254"/>
      <c r="VDY17" s="254"/>
      <c r="VDZ17" s="254"/>
      <c r="VEA17" s="254"/>
      <c r="VEB17" s="254"/>
      <c r="VEC17" s="254"/>
      <c r="VED17" s="254"/>
      <c r="VEE17" s="254"/>
      <c r="VEF17" s="254"/>
      <c r="VEG17" s="254"/>
      <c r="VEH17" s="254"/>
      <c r="VEI17" s="254"/>
      <c r="VEJ17" s="254"/>
      <c r="VEK17" s="254"/>
      <c r="VEL17" s="254"/>
      <c r="VEM17" s="254"/>
      <c r="VEN17" s="254"/>
      <c r="VEO17" s="254"/>
      <c r="VEP17" s="254"/>
      <c r="VEQ17" s="254"/>
      <c r="VER17" s="254"/>
      <c r="VES17" s="254"/>
      <c r="VET17" s="254"/>
      <c r="VEU17" s="254"/>
      <c r="VEV17" s="254"/>
      <c r="VEW17" s="254"/>
      <c r="VEX17" s="254"/>
      <c r="VEY17" s="254"/>
      <c r="VEZ17" s="254"/>
      <c r="VFA17" s="254"/>
      <c r="VFB17" s="254"/>
      <c r="VFC17" s="254"/>
      <c r="VFD17" s="254"/>
      <c r="VFE17" s="254"/>
      <c r="VFF17" s="254"/>
      <c r="VFG17" s="254"/>
      <c r="VFH17" s="254"/>
      <c r="VFI17" s="254"/>
      <c r="VFJ17" s="254"/>
      <c r="VFK17" s="254"/>
      <c r="VFL17" s="254"/>
      <c r="VFM17" s="254"/>
      <c r="VFN17" s="254"/>
      <c r="VFO17" s="254"/>
      <c r="VFP17" s="254"/>
      <c r="VFQ17" s="254"/>
      <c r="VFR17" s="254"/>
      <c r="VFS17" s="254"/>
      <c r="VFT17" s="254"/>
      <c r="VFU17" s="254"/>
      <c r="VFV17" s="254"/>
      <c r="VFW17" s="254"/>
      <c r="VFX17" s="254"/>
      <c r="VFY17" s="254"/>
      <c r="VFZ17" s="254"/>
      <c r="VGA17" s="254"/>
      <c r="VGB17" s="254"/>
      <c r="VGC17" s="254"/>
      <c r="VGD17" s="254"/>
      <c r="VGE17" s="254"/>
      <c r="VGF17" s="254"/>
      <c r="VGG17" s="254"/>
      <c r="VGH17" s="254"/>
      <c r="VGI17" s="254"/>
      <c r="VGJ17" s="254"/>
      <c r="VGK17" s="254"/>
      <c r="VGL17" s="254"/>
      <c r="VGM17" s="254"/>
      <c r="VGN17" s="254"/>
      <c r="VGO17" s="254"/>
      <c r="VGP17" s="254"/>
      <c r="VGQ17" s="254"/>
      <c r="VGR17" s="254"/>
      <c r="VGS17" s="254"/>
      <c r="VGT17" s="254"/>
      <c r="VGU17" s="254"/>
      <c r="VGV17" s="254"/>
      <c r="VGW17" s="254"/>
      <c r="VGX17" s="254"/>
      <c r="VGY17" s="254"/>
      <c r="VGZ17" s="254"/>
      <c r="VHA17" s="254"/>
      <c r="VHB17" s="254"/>
      <c r="VHC17" s="254"/>
      <c r="VHD17" s="254"/>
      <c r="VHE17" s="254"/>
      <c r="VHF17" s="254"/>
      <c r="VHG17" s="254"/>
      <c r="VHH17" s="254"/>
      <c r="VHI17" s="254"/>
      <c r="VHJ17" s="254"/>
      <c r="VHK17" s="254"/>
      <c r="VHL17" s="254"/>
      <c r="VHM17" s="254"/>
      <c r="VHN17" s="254"/>
      <c r="VHO17" s="254"/>
      <c r="VHP17" s="254"/>
      <c r="VHQ17" s="254"/>
      <c r="VHR17" s="254"/>
      <c r="VHS17" s="254"/>
      <c r="VHT17" s="254"/>
      <c r="VHU17" s="254"/>
      <c r="VHV17" s="254"/>
      <c r="VHW17" s="254"/>
      <c r="VHX17" s="254"/>
      <c r="VHY17" s="254"/>
      <c r="VHZ17" s="254"/>
      <c r="VIA17" s="254"/>
      <c r="VIB17" s="254"/>
      <c r="VIC17" s="254"/>
      <c r="VID17" s="254"/>
      <c r="VIE17" s="254"/>
      <c r="VIF17" s="254"/>
      <c r="VIG17" s="254"/>
      <c r="VIH17" s="254"/>
      <c r="VII17" s="254"/>
      <c r="VIJ17" s="254"/>
      <c r="VIK17" s="254"/>
      <c r="VIL17" s="254"/>
      <c r="VIM17" s="254"/>
      <c r="VIN17" s="254"/>
      <c r="VIO17" s="254"/>
      <c r="VIP17" s="254"/>
      <c r="VIQ17" s="254"/>
      <c r="VIR17" s="254"/>
      <c r="VIS17" s="254"/>
      <c r="VIT17" s="254"/>
      <c r="VIU17" s="254"/>
      <c r="VIV17" s="254"/>
      <c r="VIW17" s="254"/>
      <c r="VIX17" s="254"/>
      <c r="VIY17" s="254"/>
      <c r="VIZ17" s="254"/>
      <c r="VJA17" s="254"/>
      <c r="VJB17" s="254"/>
      <c r="VJC17" s="254"/>
      <c r="VJD17" s="254"/>
      <c r="VJE17" s="254"/>
      <c r="VJF17" s="254"/>
      <c r="VJG17" s="254"/>
      <c r="VJH17" s="254"/>
      <c r="VJI17" s="254"/>
      <c r="VJJ17" s="254"/>
      <c r="VJK17" s="254"/>
      <c r="VJL17" s="254"/>
      <c r="VJM17" s="254"/>
      <c r="VJN17" s="254"/>
      <c r="VJO17" s="254"/>
      <c r="VJP17" s="254"/>
      <c r="VJQ17" s="254"/>
      <c r="VJR17" s="254"/>
      <c r="VJS17" s="254"/>
      <c r="VJT17" s="254"/>
      <c r="VJU17" s="254"/>
      <c r="VJV17" s="254"/>
      <c r="VJW17" s="254"/>
      <c r="VJX17" s="254"/>
      <c r="VJY17" s="254"/>
      <c r="VJZ17" s="254"/>
      <c r="VKA17" s="254"/>
      <c r="VKB17" s="254"/>
      <c r="VKC17" s="254"/>
      <c r="VKD17" s="254"/>
      <c r="VKE17" s="254"/>
      <c r="VKF17" s="254"/>
      <c r="VKG17" s="254"/>
      <c r="VKH17" s="254"/>
      <c r="VKI17" s="254"/>
      <c r="VKJ17" s="254"/>
      <c r="VKK17" s="254"/>
      <c r="VKL17" s="254"/>
      <c r="VKM17" s="254"/>
      <c r="VKN17" s="254"/>
      <c r="VKO17" s="254"/>
      <c r="VKP17" s="254"/>
      <c r="VKQ17" s="254"/>
      <c r="VKR17" s="254"/>
      <c r="VKS17" s="254"/>
      <c r="VKT17" s="254"/>
      <c r="VKU17" s="254"/>
      <c r="VKV17" s="254"/>
      <c r="VKW17" s="254"/>
      <c r="VKX17" s="254"/>
      <c r="VKY17" s="254"/>
      <c r="VKZ17" s="254"/>
      <c r="VLA17" s="254"/>
      <c r="VLB17" s="254"/>
      <c r="VLC17" s="254"/>
      <c r="VLD17" s="254"/>
      <c r="VLE17" s="254"/>
      <c r="VLF17" s="254"/>
      <c r="VLG17" s="254"/>
      <c r="VLH17" s="254"/>
      <c r="VLI17" s="254"/>
      <c r="VLJ17" s="254"/>
      <c r="VLK17" s="254"/>
      <c r="VLL17" s="254"/>
      <c r="VLM17" s="254"/>
      <c r="VLN17" s="254"/>
      <c r="VLO17" s="254"/>
      <c r="VLP17" s="254"/>
      <c r="VLQ17" s="254"/>
      <c r="VLR17" s="254"/>
      <c r="VLS17" s="254"/>
      <c r="VLT17" s="254"/>
      <c r="VLU17" s="254"/>
      <c r="VLV17" s="254"/>
      <c r="VLW17" s="254"/>
      <c r="VLX17" s="254"/>
      <c r="VLY17" s="254"/>
      <c r="VLZ17" s="254"/>
      <c r="VMA17" s="254"/>
      <c r="VMB17" s="254"/>
      <c r="VMC17" s="254"/>
      <c r="VMD17" s="254"/>
      <c r="VME17" s="254"/>
      <c r="VMF17" s="254"/>
      <c r="VMG17" s="254"/>
      <c r="VMH17" s="254"/>
      <c r="VMI17" s="254"/>
      <c r="VMJ17" s="254"/>
      <c r="VMK17" s="254"/>
      <c r="VML17" s="254"/>
      <c r="VMM17" s="254"/>
      <c r="VMN17" s="254"/>
      <c r="VMO17" s="254"/>
      <c r="VMP17" s="254"/>
      <c r="VMQ17" s="254"/>
      <c r="VMR17" s="254"/>
      <c r="VMS17" s="254"/>
      <c r="VMT17" s="254"/>
      <c r="VMU17" s="254"/>
      <c r="VMV17" s="254"/>
      <c r="VMW17" s="254"/>
      <c r="VMX17" s="254"/>
      <c r="VMY17" s="254"/>
      <c r="VMZ17" s="254"/>
      <c r="VNA17" s="254"/>
      <c r="VNB17" s="254"/>
      <c r="VNC17" s="254"/>
      <c r="VND17" s="254"/>
      <c r="VNE17" s="254"/>
      <c r="VNF17" s="254"/>
      <c r="VNG17" s="254"/>
      <c r="VNH17" s="254"/>
      <c r="VNI17" s="254"/>
      <c r="VNJ17" s="254"/>
      <c r="VNK17" s="254"/>
      <c r="VNL17" s="254"/>
      <c r="VNM17" s="254"/>
      <c r="VNN17" s="254"/>
      <c r="VNO17" s="254"/>
      <c r="VNP17" s="254"/>
      <c r="VNQ17" s="254"/>
      <c r="VNR17" s="254"/>
      <c r="VNS17" s="254"/>
      <c r="VNT17" s="254"/>
      <c r="VNU17" s="254"/>
      <c r="VNV17" s="254"/>
      <c r="VNW17" s="254"/>
      <c r="VNX17" s="254"/>
      <c r="VNY17" s="254"/>
      <c r="VNZ17" s="254"/>
      <c r="VOA17" s="254"/>
      <c r="VOB17" s="254"/>
      <c r="VOC17" s="254"/>
      <c r="VOD17" s="254"/>
      <c r="VOE17" s="254"/>
      <c r="VOF17" s="254"/>
      <c r="VOG17" s="254"/>
      <c r="VOH17" s="254"/>
      <c r="VOI17" s="254"/>
      <c r="VOJ17" s="254"/>
      <c r="VOK17" s="254"/>
      <c r="VOL17" s="254"/>
      <c r="VOM17" s="254"/>
      <c r="VON17" s="254"/>
      <c r="VOO17" s="254"/>
      <c r="VOP17" s="254"/>
      <c r="VOQ17" s="254"/>
      <c r="VOR17" s="254"/>
      <c r="VOS17" s="254"/>
      <c r="VOT17" s="254"/>
      <c r="VOU17" s="254"/>
      <c r="VOV17" s="254"/>
      <c r="VOW17" s="254"/>
      <c r="VOX17" s="254"/>
      <c r="VOY17" s="254"/>
      <c r="VOZ17" s="254"/>
      <c r="VPA17" s="254"/>
      <c r="VPB17" s="254"/>
      <c r="VPC17" s="254"/>
      <c r="VPD17" s="254"/>
      <c r="VPE17" s="254"/>
      <c r="VPF17" s="254"/>
      <c r="VPG17" s="254"/>
      <c r="VPH17" s="254"/>
      <c r="VPI17" s="254"/>
      <c r="VPJ17" s="254"/>
      <c r="VPK17" s="254"/>
      <c r="VPL17" s="254"/>
      <c r="VPM17" s="254"/>
      <c r="VPN17" s="254"/>
      <c r="VPO17" s="254"/>
      <c r="VPP17" s="254"/>
      <c r="VPQ17" s="254"/>
      <c r="VPR17" s="254"/>
      <c r="VPS17" s="254"/>
      <c r="VPT17" s="254"/>
      <c r="VPU17" s="254"/>
      <c r="VPV17" s="254"/>
      <c r="VPW17" s="254"/>
      <c r="VPX17" s="254"/>
      <c r="VPY17" s="254"/>
      <c r="VPZ17" s="254"/>
      <c r="VQA17" s="254"/>
      <c r="VQB17" s="254"/>
      <c r="VQC17" s="254"/>
      <c r="VQD17" s="254"/>
      <c r="VQE17" s="254"/>
      <c r="VQF17" s="254"/>
      <c r="VQG17" s="254"/>
      <c r="VQH17" s="254"/>
      <c r="VQI17" s="254"/>
      <c r="VQJ17" s="254"/>
      <c r="VQK17" s="254"/>
      <c r="VQL17" s="254"/>
      <c r="VQM17" s="254"/>
      <c r="VQN17" s="254"/>
      <c r="VQO17" s="254"/>
      <c r="VQP17" s="254"/>
      <c r="VQQ17" s="254"/>
      <c r="VQR17" s="254"/>
      <c r="VQS17" s="254"/>
      <c r="VQT17" s="254"/>
      <c r="VQU17" s="254"/>
      <c r="VQV17" s="254"/>
      <c r="VQW17" s="254"/>
      <c r="VQX17" s="254"/>
      <c r="VQY17" s="254"/>
      <c r="VQZ17" s="254"/>
      <c r="VRA17" s="254"/>
      <c r="VRB17" s="254"/>
      <c r="VRC17" s="254"/>
      <c r="VRD17" s="254"/>
      <c r="VRE17" s="254"/>
      <c r="VRF17" s="254"/>
      <c r="VRG17" s="254"/>
      <c r="VRH17" s="254"/>
      <c r="VRI17" s="254"/>
      <c r="VRJ17" s="254"/>
      <c r="VRK17" s="254"/>
      <c r="VRL17" s="254"/>
      <c r="VRM17" s="254"/>
      <c r="VRN17" s="254"/>
      <c r="VRO17" s="254"/>
      <c r="VRP17" s="254"/>
      <c r="VRQ17" s="254"/>
      <c r="VRR17" s="254"/>
      <c r="VRS17" s="254"/>
      <c r="VRT17" s="254"/>
      <c r="VRU17" s="254"/>
      <c r="VRV17" s="254"/>
      <c r="VRW17" s="254"/>
      <c r="VRX17" s="254"/>
      <c r="VRY17" s="254"/>
      <c r="VRZ17" s="254"/>
      <c r="VSA17" s="254"/>
      <c r="VSB17" s="254"/>
      <c r="VSC17" s="254"/>
      <c r="VSD17" s="254"/>
      <c r="VSE17" s="254"/>
      <c r="VSF17" s="254"/>
      <c r="VSG17" s="254"/>
      <c r="VSH17" s="254"/>
      <c r="VSI17" s="254"/>
      <c r="VSJ17" s="254"/>
      <c r="VSK17" s="254"/>
      <c r="VSL17" s="254"/>
      <c r="VSM17" s="254"/>
      <c r="VSN17" s="254"/>
      <c r="VSO17" s="254"/>
      <c r="VSP17" s="254"/>
      <c r="VSQ17" s="254"/>
      <c r="VSR17" s="254"/>
      <c r="VSS17" s="254"/>
      <c r="VST17" s="254"/>
      <c r="VSU17" s="254"/>
      <c r="VSV17" s="254"/>
      <c r="VSW17" s="254"/>
      <c r="VSX17" s="254"/>
      <c r="VSY17" s="254"/>
      <c r="VSZ17" s="254"/>
      <c r="VTA17" s="254"/>
      <c r="VTB17" s="254"/>
      <c r="VTC17" s="254"/>
      <c r="VTD17" s="254"/>
      <c r="VTE17" s="254"/>
      <c r="VTF17" s="254"/>
      <c r="VTG17" s="254"/>
      <c r="VTH17" s="254"/>
      <c r="VTI17" s="254"/>
      <c r="VTJ17" s="254"/>
      <c r="VTK17" s="254"/>
      <c r="VTL17" s="254"/>
      <c r="VTM17" s="254"/>
      <c r="VTN17" s="254"/>
      <c r="VTO17" s="254"/>
      <c r="VTP17" s="254"/>
      <c r="VTQ17" s="254"/>
      <c r="VTR17" s="254"/>
      <c r="VTS17" s="254"/>
      <c r="VTT17" s="254"/>
      <c r="VTU17" s="254"/>
      <c r="VTV17" s="254"/>
      <c r="VTW17" s="254"/>
      <c r="VTX17" s="254"/>
      <c r="VTY17" s="254"/>
      <c r="VTZ17" s="254"/>
      <c r="VUA17" s="254"/>
      <c r="VUB17" s="254"/>
      <c r="VUC17" s="254"/>
      <c r="VUD17" s="254"/>
      <c r="VUE17" s="254"/>
      <c r="VUF17" s="254"/>
      <c r="VUG17" s="254"/>
      <c r="VUH17" s="254"/>
      <c r="VUI17" s="254"/>
      <c r="VUJ17" s="254"/>
      <c r="VUK17" s="254"/>
      <c r="VUL17" s="254"/>
      <c r="VUM17" s="254"/>
      <c r="VUN17" s="254"/>
      <c r="VUO17" s="254"/>
      <c r="VUP17" s="254"/>
      <c r="VUQ17" s="254"/>
      <c r="VUR17" s="254"/>
      <c r="VUS17" s="254"/>
      <c r="VUT17" s="254"/>
      <c r="VUU17" s="254"/>
      <c r="VUV17" s="254"/>
      <c r="VUW17" s="254"/>
      <c r="VUX17" s="254"/>
      <c r="VUY17" s="254"/>
      <c r="VUZ17" s="254"/>
      <c r="VVA17" s="254"/>
      <c r="VVB17" s="254"/>
      <c r="VVC17" s="254"/>
      <c r="VVD17" s="254"/>
      <c r="VVE17" s="254"/>
      <c r="VVF17" s="254"/>
      <c r="VVG17" s="254"/>
      <c r="VVH17" s="254"/>
      <c r="VVI17" s="254"/>
      <c r="VVJ17" s="254"/>
      <c r="VVK17" s="254"/>
      <c r="VVL17" s="254"/>
      <c r="VVM17" s="254"/>
      <c r="VVN17" s="254"/>
      <c r="VVO17" s="254"/>
      <c r="VVP17" s="254"/>
      <c r="VVQ17" s="254"/>
      <c r="VVR17" s="254"/>
      <c r="VVS17" s="254"/>
      <c r="VVT17" s="254"/>
      <c r="VVU17" s="254"/>
      <c r="VVV17" s="254"/>
      <c r="VVW17" s="254"/>
      <c r="VVX17" s="254"/>
      <c r="VVY17" s="254"/>
      <c r="VVZ17" s="254"/>
      <c r="VWA17" s="254"/>
      <c r="VWB17" s="254"/>
      <c r="VWC17" s="254"/>
      <c r="VWD17" s="254"/>
      <c r="VWE17" s="254"/>
      <c r="VWF17" s="254"/>
      <c r="VWG17" s="254"/>
      <c r="VWH17" s="254"/>
      <c r="VWI17" s="254"/>
      <c r="VWJ17" s="254"/>
      <c r="VWK17" s="254"/>
      <c r="VWL17" s="254"/>
      <c r="VWM17" s="254"/>
      <c r="VWN17" s="254"/>
      <c r="VWO17" s="254"/>
      <c r="VWP17" s="254"/>
      <c r="VWQ17" s="254"/>
      <c r="VWR17" s="254"/>
      <c r="VWS17" s="254"/>
      <c r="VWT17" s="254"/>
      <c r="VWU17" s="254"/>
      <c r="VWV17" s="254"/>
      <c r="VWW17" s="254"/>
      <c r="VWX17" s="254"/>
      <c r="VWY17" s="254"/>
      <c r="VWZ17" s="254"/>
      <c r="VXA17" s="254"/>
      <c r="VXB17" s="254"/>
      <c r="VXC17" s="254"/>
      <c r="VXD17" s="254"/>
      <c r="VXE17" s="254"/>
      <c r="VXF17" s="254"/>
      <c r="VXG17" s="254"/>
      <c r="VXH17" s="254"/>
      <c r="VXI17" s="254"/>
      <c r="VXJ17" s="254"/>
      <c r="VXK17" s="254"/>
      <c r="VXL17" s="254"/>
      <c r="VXM17" s="254"/>
      <c r="VXN17" s="254"/>
      <c r="VXO17" s="254"/>
      <c r="VXP17" s="254"/>
      <c r="VXQ17" s="254"/>
      <c r="VXR17" s="254"/>
      <c r="VXS17" s="254"/>
      <c r="VXT17" s="254"/>
      <c r="VXU17" s="254"/>
      <c r="VXV17" s="254"/>
      <c r="VXW17" s="254"/>
      <c r="VXX17" s="254"/>
      <c r="VXY17" s="254"/>
      <c r="VXZ17" s="254"/>
      <c r="VYA17" s="254"/>
      <c r="VYB17" s="254"/>
      <c r="VYC17" s="254"/>
      <c r="VYD17" s="254"/>
      <c r="VYE17" s="254"/>
      <c r="VYF17" s="254"/>
      <c r="VYG17" s="254"/>
      <c r="VYH17" s="254"/>
      <c r="VYI17" s="254"/>
      <c r="VYJ17" s="254"/>
      <c r="VYK17" s="254"/>
      <c r="VYL17" s="254"/>
      <c r="VYM17" s="254"/>
      <c r="VYN17" s="254"/>
      <c r="VYO17" s="254"/>
      <c r="VYP17" s="254"/>
      <c r="VYQ17" s="254"/>
      <c r="VYR17" s="254"/>
      <c r="VYS17" s="254"/>
      <c r="VYT17" s="254"/>
      <c r="VYU17" s="254"/>
      <c r="VYV17" s="254"/>
      <c r="VYW17" s="254"/>
      <c r="VYX17" s="254"/>
      <c r="VYY17" s="254"/>
      <c r="VYZ17" s="254"/>
      <c r="VZA17" s="254"/>
      <c r="VZB17" s="254"/>
      <c r="VZC17" s="254"/>
      <c r="VZD17" s="254"/>
      <c r="VZE17" s="254"/>
      <c r="VZF17" s="254"/>
      <c r="VZG17" s="254"/>
      <c r="VZH17" s="254"/>
      <c r="VZI17" s="254"/>
      <c r="VZJ17" s="254"/>
      <c r="VZK17" s="254"/>
      <c r="VZL17" s="254"/>
      <c r="VZM17" s="254"/>
      <c r="VZN17" s="254"/>
      <c r="VZO17" s="254"/>
      <c r="VZP17" s="254"/>
      <c r="VZQ17" s="254"/>
      <c r="VZR17" s="254"/>
      <c r="VZS17" s="254"/>
      <c r="VZT17" s="254"/>
      <c r="VZU17" s="254"/>
      <c r="VZV17" s="254"/>
      <c r="VZW17" s="254"/>
      <c r="VZX17" s="254"/>
      <c r="VZY17" s="254"/>
      <c r="VZZ17" s="254"/>
      <c r="WAA17" s="254"/>
      <c r="WAB17" s="254"/>
      <c r="WAC17" s="254"/>
      <c r="WAD17" s="254"/>
      <c r="WAE17" s="254"/>
      <c r="WAF17" s="254"/>
      <c r="WAG17" s="254"/>
      <c r="WAH17" s="254"/>
      <c r="WAI17" s="254"/>
      <c r="WAJ17" s="254"/>
      <c r="WAK17" s="254"/>
      <c r="WAL17" s="254"/>
      <c r="WAM17" s="254"/>
      <c r="WAN17" s="254"/>
      <c r="WAO17" s="254"/>
      <c r="WAP17" s="254"/>
      <c r="WAQ17" s="254"/>
      <c r="WAR17" s="254"/>
      <c r="WAS17" s="254"/>
      <c r="WAT17" s="254"/>
      <c r="WAU17" s="254"/>
      <c r="WAV17" s="254"/>
      <c r="WAW17" s="254"/>
      <c r="WAX17" s="254"/>
      <c r="WAY17" s="254"/>
      <c r="WAZ17" s="254"/>
      <c r="WBA17" s="254"/>
      <c r="WBB17" s="254"/>
      <c r="WBC17" s="254"/>
      <c r="WBD17" s="254"/>
      <c r="WBE17" s="254"/>
      <c r="WBF17" s="254"/>
      <c r="WBG17" s="254"/>
      <c r="WBH17" s="254"/>
      <c r="WBI17" s="254"/>
      <c r="WBJ17" s="254"/>
      <c r="WBK17" s="254"/>
      <c r="WBL17" s="254"/>
      <c r="WBM17" s="254"/>
      <c r="WBN17" s="254"/>
      <c r="WBO17" s="254"/>
      <c r="WBP17" s="254"/>
      <c r="WBQ17" s="254"/>
      <c r="WBR17" s="254"/>
      <c r="WBS17" s="254"/>
      <c r="WBT17" s="254"/>
      <c r="WBU17" s="254"/>
      <c r="WBV17" s="254"/>
      <c r="WBW17" s="254"/>
      <c r="WBX17" s="254"/>
      <c r="WBY17" s="254"/>
      <c r="WBZ17" s="254"/>
      <c r="WCA17" s="254"/>
      <c r="WCB17" s="254"/>
      <c r="WCC17" s="254"/>
      <c r="WCD17" s="254"/>
      <c r="WCE17" s="254"/>
      <c r="WCF17" s="254"/>
      <c r="WCG17" s="254"/>
      <c r="WCH17" s="254"/>
      <c r="WCI17" s="254"/>
      <c r="WCJ17" s="254"/>
      <c r="WCK17" s="254"/>
      <c r="WCL17" s="254"/>
      <c r="WCM17" s="254"/>
      <c r="WCN17" s="254"/>
      <c r="WCO17" s="254"/>
      <c r="WCP17" s="254"/>
      <c r="WCQ17" s="254"/>
      <c r="WCR17" s="254"/>
      <c r="WCS17" s="254"/>
      <c r="WCT17" s="254"/>
      <c r="WCU17" s="254"/>
      <c r="WCV17" s="254"/>
      <c r="WCW17" s="254"/>
      <c r="WCX17" s="254"/>
      <c r="WCY17" s="254"/>
      <c r="WCZ17" s="254"/>
      <c r="WDA17" s="254"/>
      <c r="WDB17" s="254"/>
      <c r="WDC17" s="254"/>
      <c r="WDD17" s="254"/>
      <c r="WDE17" s="254"/>
      <c r="WDF17" s="254"/>
      <c r="WDG17" s="254"/>
      <c r="WDH17" s="254"/>
      <c r="WDI17" s="254"/>
      <c r="WDJ17" s="254"/>
      <c r="WDK17" s="254"/>
      <c r="WDL17" s="254"/>
      <c r="WDM17" s="254"/>
      <c r="WDN17" s="254"/>
      <c r="WDO17" s="254"/>
      <c r="WDP17" s="254"/>
      <c r="WDQ17" s="254"/>
      <c r="WDR17" s="254"/>
      <c r="WDS17" s="254"/>
      <c r="WDT17" s="254"/>
      <c r="WDU17" s="254"/>
      <c r="WDV17" s="254"/>
      <c r="WDW17" s="254"/>
      <c r="WDX17" s="254"/>
      <c r="WDY17" s="254"/>
      <c r="WDZ17" s="254"/>
      <c r="WEA17" s="254"/>
      <c r="WEB17" s="254"/>
      <c r="WEC17" s="254"/>
      <c r="WED17" s="254"/>
      <c r="WEE17" s="254"/>
      <c r="WEF17" s="254"/>
      <c r="WEG17" s="254"/>
      <c r="WEH17" s="254"/>
      <c r="WEI17" s="254"/>
      <c r="WEJ17" s="254"/>
      <c r="WEK17" s="254"/>
      <c r="WEL17" s="254"/>
      <c r="WEM17" s="254"/>
      <c r="WEN17" s="254"/>
      <c r="WEO17" s="254"/>
      <c r="WEP17" s="254"/>
      <c r="WEQ17" s="254"/>
      <c r="WER17" s="254"/>
      <c r="WES17" s="254"/>
      <c r="WET17" s="254"/>
      <c r="WEU17" s="254"/>
      <c r="WEV17" s="254"/>
      <c r="WEW17" s="254"/>
      <c r="WEX17" s="254"/>
      <c r="WEY17" s="254"/>
      <c r="WEZ17" s="254"/>
      <c r="WFA17" s="254"/>
      <c r="WFB17" s="254"/>
      <c r="WFC17" s="254"/>
      <c r="WFD17" s="254"/>
      <c r="WFE17" s="254"/>
      <c r="WFF17" s="254"/>
      <c r="WFG17" s="254"/>
      <c r="WFH17" s="254"/>
      <c r="WFI17" s="254"/>
      <c r="WFJ17" s="254"/>
      <c r="WFK17" s="254"/>
      <c r="WFL17" s="254"/>
      <c r="WFM17" s="254"/>
      <c r="WFN17" s="254"/>
      <c r="WFO17" s="254"/>
      <c r="WFP17" s="254"/>
      <c r="WFQ17" s="254"/>
      <c r="WFR17" s="254"/>
      <c r="WFS17" s="254"/>
      <c r="WFT17" s="254"/>
      <c r="WFU17" s="254"/>
      <c r="WFV17" s="254"/>
      <c r="WFW17" s="254"/>
      <c r="WFX17" s="254"/>
      <c r="WFY17" s="254"/>
      <c r="WFZ17" s="254"/>
      <c r="WGA17" s="254"/>
      <c r="WGB17" s="254"/>
      <c r="WGC17" s="254"/>
      <c r="WGD17" s="254"/>
      <c r="WGE17" s="254"/>
      <c r="WGF17" s="254"/>
      <c r="WGG17" s="254"/>
      <c r="WGH17" s="254"/>
      <c r="WGI17" s="254"/>
      <c r="WGJ17" s="254"/>
      <c r="WGK17" s="254"/>
      <c r="WGL17" s="254"/>
      <c r="WGM17" s="254"/>
      <c r="WGN17" s="254"/>
      <c r="WGO17" s="254"/>
      <c r="WGP17" s="254"/>
      <c r="WGQ17" s="254"/>
      <c r="WGR17" s="254"/>
      <c r="WGS17" s="254"/>
      <c r="WGT17" s="254"/>
      <c r="WGU17" s="254"/>
      <c r="WGV17" s="254"/>
      <c r="WGW17" s="254"/>
      <c r="WGX17" s="254"/>
      <c r="WGY17" s="254"/>
      <c r="WGZ17" s="254"/>
      <c r="WHA17" s="254"/>
      <c r="WHB17" s="254"/>
      <c r="WHC17" s="254"/>
      <c r="WHD17" s="254"/>
      <c r="WHE17" s="254"/>
      <c r="WHF17" s="254"/>
      <c r="WHG17" s="254"/>
      <c r="WHH17" s="254"/>
      <c r="WHI17" s="254"/>
      <c r="WHJ17" s="254"/>
      <c r="WHK17" s="254"/>
      <c r="WHL17" s="254"/>
      <c r="WHM17" s="254"/>
      <c r="WHN17" s="254"/>
      <c r="WHO17" s="254"/>
      <c r="WHP17" s="254"/>
      <c r="WHQ17" s="254"/>
      <c r="WHR17" s="254"/>
      <c r="WHS17" s="254"/>
      <c r="WHT17" s="254"/>
      <c r="WHU17" s="254"/>
      <c r="WHV17" s="254"/>
      <c r="WHW17" s="254"/>
      <c r="WHX17" s="254"/>
      <c r="WHY17" s="254"/>
      <c r="WHZ17" s="254"/>
      <c r="WIA17" s="254"/>
      <c r="WIB17" s="254"/>
      <c r="WIC17" s="254"/>
      <c r="WID17" s="254"/>
      <c r="WIE17" s="254"/>
      <c r="WIF17" s="254"/>
      <c r="WIG17" s="254"/>
      <c r="WIH17" s="254"/>
      <c r="WII17" s="254"/>
      <c r="WIJ17" s="254"/>
      <c r="WIK17" s="254"/>
      <c r="WIL17" s="254"/>
      <c r="WIM17" s="254"/>
      <c r="WIN17" s="254"/>
      <c r="WIO17" s="254"/>
      <c r="WIP17" s="254"/>
      <c r="WIQ17" s="254"/>
      <c r="WIR17" s="254"/>
      <c r="WIS17" s="254"/>
      <c r="WIT17" s="254"/>
      <c r="WIU17" s="254"/>
      <c r="WIV17" s="254"/>
      <c r="WIW17" s="254"/>
      <c r="WIX17" s="254"/>
      <c r="WIY17" s="254"/>
      <c r="WIZ17" s="254"/>
      <c r="WJA17" s="254"/>
      <c r="WJB17" s="254"/>
      <c r="WJC17" s="254"/>
      <c r="WJD17" s="254"/>
      <c r="WJE17" s="254"/>
      <c r="WJF17" s="254"/>
      <c r="WJG17" s="254"/>
      <c r="WJH17" s="254"/>
      <c r="WJI17" s="254"/>
      <c r="WJJ17" s="254"/>
      <c r="WJK17" s="254"/>
      <c r="WJL17" s="254"/>
      <c r="WJM17" s="254"/>
      <c r="WJN17" s="254"/>
      <c r="WJO17" s="254"/>
      <c r="WJP17" s="254"/>
      <c r="WJQ17" s="254"/>
      <c r="WJR17" s="254"/>
      <c r="WJS17" s="254"/>
      <c r="WJT17" s="254"/>
      <c r="WJU17" s="254"/>
      <c r="WJV17" s="254"/>
      <c r="WJW17" s="254"/>
      <c r="WJX17" s="254"/>
      <c r="WJY17" s="254"/>
      <c r="WJZ17" s="254"/>
      <c r="WKA17" s="254"/>
      <c r="WKB17" s="254"/>
      <c r="WKC17" s="254"/>
      <c r="WKD17" s="254"/>
      <c r="WKE17" s="254"/>
      <c r="WKF17" s="254"/>
      <c r="WKG17" s="254"/>
      <c r="WKH17" s="254"/>
      <c r="WKI17" s="254"/>
      <c r="WKJ17" s="254"/>
      <c r="WKK17" s="254"/>
      <c r="WKL17" s="254"/>
      <c r="WKM17" s="254"/>
      <c r="WKN17" s="254"/>
      <c r="WKO17" s="254"/>
      <c r="WKP17" s="254"/>
      <c r="WKQ17" s="254"/>
      <c r="WKR17" s="254"/>
      <c r="WKS17" s="254"/>
      <c r="WKT17" s="254"/>
      <c r="WKU17" s="254"/>
      <c r="WKV17" s="254"/>
      <c r="WKW17" s="254"/>
      <c r="WKX17" s="254"/>
      <c r="WKY17" s="254"/>
      <c r="WKZ17" s="254"/>
      <c r="WLA17" s="254"/>
      <c r="WLB17" s="254"/>
      <c r="WLC17" s="254"/>
      <c r="WLD17" s="254"/>
      <c r="WLE17" s="254"/>
      <c r="WLF17" s="254"/>
      <c r="WLG17" s="254"/>
      <c r="WLH17" s="254"/>
      <c r="WLI17" s="254"/>
      <c r="WLJ17" s="254"/>
      <c r="WLK17" s="254"/>
      <c r="WLL17" s="254"/>
      <c r="WLM17" s="254"/>
      <c r="WLN17" s="254"/>
      <c r="WLO17" s="254"/>
      <c r="WLP17" s="254"/>
      <c r="WLQ17" s="254"/>
      <c r="WLR17" s="254"/>
      <c r="WLS17" s="254"/>
      <c r="WLT17" s="254"/>
      <c r="WLU17" s="254"/>
      <c r="WLV17" s="254"/>
      <c r="WLW17" s="254"/>
      <c r="WLX17" s="254"/>
      <c r="WLY17" s="254"/>
      <c r="WLZ17" s="254"/>
      <c r="WMA17" s="254"/>
      <c r="WMB17" s="254"/>
      <c r="WMC17" s="254"/>
      <c r="WMD17" s="254"/>
      <c r="WME17" s="254"/>
      <c r="WMF17" s="254"/>
      <c r="WMG17" s="254"/>
      <c r="WMH17" s="254"/>
      <c r="WMI17" s="254"/>
      <c r="WMJ17" s="254"/>
      <c r="WMK17" s="254"/>
      <c r="WML17" s="254"/>
      <c r="WMM17" s="254"/>
      <c r="WMN17" s="254"/>
      <c r="WMO17" s="254"/>
      <c r="WMP17" s="254"/>
      <c r="WMQ17" s="254"/>
      <c r="WMR17" s="254"/>
      <c r="WMS17" s="254"/>
      <c r="WMT17" s="254"/>
      <c r="WMU17" s="254"/>
      <c r="WMV17" s="254"/>
      <c r="WMW17" s="254"/>
      <c r="WMX17" s="254"/>
      <c r="WMY17" s="254"/>
      <c r="WMZ17" s="254"/>
      <c r="WNA17" s="254"/>
      <c r="WNB17" s="254"/>
      <c r="WNC17" s="254"/>
      <c r="WND17" s="254"/>
      <c r="WNE17" s="254"/>
      <c r="WNF17" s="254"/>
      <c r="WNG17" s="254"/>
      <c r="WNH17" s="254"/>
      <c r="WNI17" s="254"/>
      <c r="WNJ17" s="254"/>
      <c r="WNK17" s="254"/>
      <c r="WNL17" s="254"/>
      <c r="WNM17" s="254"/>
      <c r="WNN17" s="254"/>
      <c r="WNO17" s="254"/>
      <c r="WNP17" s="254"/>
      <c r="WNQ17" s="254"/>
      <c r="WNR17" s="254"/>
      <c r="WNS17" s="254"/>
      <c r="WNT17" s="254"/>
      <c r="WNU17" s="254"/>
      <c r="WNV17" s="254"/>
      <c r="WNW17" s="254"/>
      <c r="WNX17" s="254"/>
      <c r="WNY17" s="254"/>
      <c r="WNZ17" s="254"/>
      <c r="WOA17" s="254"/>
      <c r="WOB17" s="254"/>
      <c r="WOC17" s="254"/>
      <c r="WOD17" s="254"/>
      <c r="WOE17" s="254"/>
      <c r="WOF17" s="254"/>
      <c r="WOG17" s="254"/>
      <c r="WOH17" s="254"/>
      <c r="WOI17" s="254"/>
      <c r="WOJ17" s="254"/>
      <c r="WOK17" s="254"/>
      <c r="WOL17" s="254"/>
      <c r="WOM17" s="254"/>
      <c r="WON17" s="254"/>
      <c r="WOO17" s="254"/>
      <c r="WOP17" s="254"/>
      <c r="WOQ17" s="254"/>
      <c r="WOR17" s="254"/>
      <c r="WOS17" s="254"/>
      <c r="WOT17" s="254"/>
      <c r="WOU17" s="254"/>
      <c r="WOV17" s="254"/>
      <c r="WOW17" s="254"/>
      <c r="WOX17" s="254"/>
      <c r="WOY17" s="254"/>
      <c r="WOZ17" s="254"/>
      <c r="WPA17" s="254"/>
      <c r="WPB17" s="254"/>
      <c r="WPC17" s="254"/>
      <c r="WPD17" s="254"/>
      <c r="WPE17" s="254"/>
      <c r="WPF17" s="254"/>
      <c r="WPG17" s="254"/>
      <c r="WPH17" s="254"/>
      <c r="WPI17" s="254"/>
      <c r="WPJ17" s="254"/>
      <c r="WPK17" s="254"/>
      <c r="WPL17" s="254"/>
      <c r="WPM17" s="254"/>
      <c r="WPN17" s="254"/>
      <c r="WPO17" s="254"/>
      <c r="WPP17" s="254"/>
      <c r="WPQ17" s="254"/>
      <c r="WPR17" s="254"/>
      <c r="WPS17" s="254"/>
      <c r="WPT17" s="254"/>
      <c r="WPU17" s="254"/>
      <c r="WPV17" s="254"/>
      <c r="WPW17" s="254"/>
      <c r="WPX17" s="254"/>
      <c r="WPY17" s="254"/>
      <c r="WPZ17" s="254"/>
      <c r="WQA17" s="254"/>
      <c r="WQB17" s="254"/>
      <c r="WQC17" s="254"/>
      <c r="WQD17" s="254"/>
      <c r="WQE17" s="254"/>
      <c r="WQF17" s="254"/>
      <c r="WQG17" s="254"/>
      <c r="WQH17" s="254"/>
      <c r="WQI17" s="254"/>
      <c r="WQJ17" s="254"/>
      <c r="WQK17" s="254"/>
      <c r="WQL17" s="254"/>
      <c r="WQM17" s="254"/>
      <c r="WQN17" s="254"/>
      <c r="WQO17" s="254"/>
      <c r="WQP17" s="254"/>
      <c r="WQQ17" s="254"/>
      <c r="WQR17" s="254"/>
      <c r="WQS17" s="254"/>
      <c r="WQT17" s="254"/>
      <c r="WQU17" s="254"/>
      <c r="WQV17" s="254"/>
      <c r="WQW17" s="254"/>
      <c r="WQX17" s="254"/>
      <c r="WQY17" s="254"/>
      <c r="WQZ17" s="254"/>
      <c r="WRA17" s="254"/>
      <c r="WRB17" s="254"/>
      <c r="WRC17" s="254"/>
      <c r="WRD17" s="254"/>
      <c r="WRE17" s="254"/>
      <c r="WRF17" s="254"/>
      <c r="WRG17" s="254"/>
      <c r="WRH17" s="254"/>
      <c r="WRI17" s="254"/>
      <c r="WRJ17" s="254"/>
      <c r="WRK17" s="254"/>
      <c r="WRL17" s="254"/>
      <c r="WRM17" s="254"/>
      <c r="WRN17" s="254"/>
      <c r="WRO17" s="254"/>
      <c r="WRP17" s="254"/>
      <c r="WRQ17" s="254"/>
      <c r="WRR17" s="254"/>
      <c r="WRS17" s="254"/>
      <c r="WRT17" s="254"/>
      <c r="WRU17" s="254"/>
      <c r="WRV17" s="254"/>
      <c r="WRW17" s="254"/>
      <c r="WRX17" s="254"/>
      <c r="WRY17" s="254"/>
      <c r="WRZ17" s="254"/>
      <c r="WSA17" s="254"/>
      <c r="WSB17" s="254"/>
      <c r="WSC17" s="254"/>
      <c r="WSD17" s="254"/>
      <c r="WSE17" s="254"/>
      <c r="WSF17" s="254"/>
      <c r="WSG17" s="254"/>
      <c r="WSH17" s="254"/>
      <c r="WSI17" s="254"/>
      <c r="WSJ17" s="254"/>
      <c r="WSK17" s="254"/>
      <c r="WSL17" s="254"/>
      <c r="WSM17" s="254"/>
      <c r="WSN17" s="254"/>
      <c r="WSO17" s="254"/>
      <c r="WSP17" s="254"/>
      <c r="WSQ17" s="254"/>
      <c r="WSR17" s="254"/>
      <c r="WSS17" s="254"/>
      <c r="WST17" s="254"/>
      <c r="WSU17" s="254"/>
      <c r="WSV17" s="254"/>
      <c r="WSW17" s="254"/>
      <c r="WSX17" s="254"/>
      <c r="WSY17" s="254"/>
      <c r="WSZ17" s="254"/>
      <c r="WTA17" s="254"/>
      <c r="WTB17" s="254"/>
      <c r="WTC17" s="254"/>
      <c r="WTD17" s="254"/>
      <c r="WTE17" s="254"/>
      <c r="WTF17" s="254"/>
      <c r="WTG17" s="254"/>
      <c r="WTH17" s="254"/>
      <c r="WTI17" s="254"/>
      <c r="WTJ17" s="254"/>
      <c r="WTK17" s="254"/>
      <c r="WTL17" s="254"/>
      <c r="WTM17" s="254"/>
      <c r="WTN17" s="254"/>
      <c r="WTO17" s="254"/>
      <c r="WTP17" s="254"/>
      <c r="WTQ17" s="254"/>
      <c r="WTR17" s="254"/>
      <c r="WTS17" s="254"/>
      <c r="WTT17" s="254"/>
      <c r="WTU17" s="254"/>
      <c r="WTV17" s="254"/>
      <c r="WTW17" s="254"/>
      <c r="WTX17" s="254"/>
      <c r="WTY17" s="254"/>
      <c r="WTZ17" s="254"/>
      <c r="WUA17" s="254"/>
      <c r="WUB17" s="254"/>
      <c r="WUC17" s="254"/>
      <c r="WUD17" s="254"/>
      <c r="WUE17" s="254"/>
      <c r="WUF17" s="254"/>
      <c r="WUG17" s="254"/>
      <c r="WUH17" s="254"/>
      <c r="WUI17" s="254"/>
      <c r="WUJ17" s="254"/>
      <c r="WUK17" s="254"/>
      <c r="WUL17" s="254"/>
      <c r="WUM17" s="254"/>
      <c r="WUN17" s="254"/>
      <c r="WUO17" s="254"/>
      <c r="WUP17" s="254"/>
      <c r="WUQ17" s="254"/>
      <c r="WUR17" s="254"/>
      <c r="WUS17" s="254"/>
      <c r="WUT17" s="254"/>
      <c r="WUU17" s="254"/>
      <c r="WUV17" s="254"/>
      <c r="WUW17" s="254"/>
      <c r="WUX17" s="254"/>
      <c r="WUY17" s="254"/>
      <c r="WUZ17" s="254"/>
      <c r="WVA17" s="254"/>
      <c r="WVB17" s="254"/>
      <c r="WVC17" s="254"/>
      <c r="WVD17" s="254"/>
      <c r="WVE17" s="254"/>
      <c r="WVF17" s="254"/>
      <c r="WVG17" s="254"/>
      <c r="WVH17" s="254"/>
      <c r="WVI17" s="254"/>
      <c r="WVJ17" s="254"/>
      <c r="WVK17" s="254"/>
      <c r="WVL17" s="254"/>
      <c r="WVM17" s="254"/>
      <c r="WVN17" s="254"/>
      <c r="WVO17" s="254"/>
      <c r="WVP17" s="254"/>
      <c r="WVQ17" s="254"/>
      <c r="WVR17" s="254"/>
      <c r="WVS17" s="254"/>
      <c r="WVT17" s="254"/>
      <c r="WVU17" s="254"/>
      <c r="WVV17" s="254"/>
      <c r="WVW17" s="254"/>
      <c r="WVX17" s="254"/>
      <c r="WVY17" s="254"/>
      <c r="WVZ17" s="254"/>
      <c r="WWA17" s="254"/>
      <c r="WWB17" s="254"/>
      <c r="WWC17" s="254"/>
      <c r="WWD17" s="254"/>
      <c r="WWE17" s="254"/>
      <c r="WWF17" s="254"/>
      <c r="WWG17" s="254"/>
      <c r="WWH17" s="254"/>
      <c r="WWI17" s="254"/>
      <c r="WWJ17" s="254"/>
      <c r="WWK17" s="254"/>
      <c r="WWL17" s="254"/>
      <c r="WWM17" s="254"/>
      <c r="WWN17" s="254"/>
      <c r="WWO17" s="254"/>
      <c r="WWP17" s="254"/>
      <c r="WWQ17" s="254"/>
      <c r="WWR17" s="254"/>
      <c r="WWS17" s="254"/>
      <c r="WWT17" s="254"/>
      <c r="WWU17" s="254"/>
      <c r="WWV17" s="254"/>
      <c r="WWW17" s="254"/>
      <c r="WWX17" s="254"/>
      <c r="WWY17" s="254"/>
      <c r="WWZ17" s="254"/>
      <c r="WXA17" s="254"/>
      <c r="WXB17" s="254"/>
      <c r="WXC17" s="254"/>
      <c r="WXD17" s="254"/>
      <c r="WXE17" s="254"/>
      <c r="WXF17" s="254"/>
      <c r="WXG17" s="254"/>
      <c r="WXH17" s="254"/>
      <c r="WXI17" s="254"/>
      <c r="WXJ17" s="254"/>
      <c r="WXK17" s="254"/>
      <c r="WXL17" s="254"/>
      <c r="WXM17" s="254"/>
      <c r="WXN17" s="254"/>
      <c r="WXO17" s="254"/>
      <c r="WXP17" s="254"/>
      <c r="WXQ17" s="254"/>
      <c r="WXR17" s="254"/>
      <c r="WXS17" s="254"/>
      <c r="WXT17" s="254"/>
      <c r="WXU17" s="254"/>
      <c r="WXV17" s="254"/>
      <c r="WXW17" s="254"/>
      <c r="WXX17" s="254"/>
      <c r="WXY17" s="254"/>
      <c r="WXZ17" s="254"/>
      <c r="WYA17" s="254"/>
      <c r="WYB17" s="254"/>
      <c r="WYC17" s="254"/>
      <c r="WYD17" s="254"/>
      <c r="WYE17" s="254"/>
      <c r="WYF17" s="254"/>
      <c r="WYG17" s="254"/>
      <c r="WYH17" s="254"/>
      <c r="WYI17" s="254"/>
      <c r="WYJ17" s="254"/>
      <c r="WYK17" s="254"/>
      <c r="WYL17" s="254"/>
      <c r="WYM17" s="254"/>
      <c r="WYN17" s="254"/>
      <c r="WYO17" s="254"/>
      <c r="WYP17" s="254"/>
      <c r="WYQ17" s="254"/>
      <c r="WYR17" s="254"/>
      <c r="WYS17" s="254"/>
      <c r="WYT17" s="254"/>
      <c r="WYU17" s="254"/>
      <c r="WYV17" s="254"/>
      <c r="WYW17" s="254"/>
      <c r="WYX17" s="254"/>
      <c r="WYY17" s="254"/>
      <c r="WYZ17" s="254"/>
      <c r="WZA17" s="254"/>
      <c r="WZB17" s="254"/>
      <c r="WZC17" s="254"/>
      <c r="WZD17" s="254"/>
      <c r="WZE17" s="254"/>
      <c r="WZF17" s="254"/>
      <c r="WZG17" s="254"/>
      <c r="WZH17" s="254"/>
      <c r="WZI17" s="254"/>
      <c r="WZJ17" s="254"/>
      <c r="WZK17" s="254"/>
      <c r="WZL17" s="254"/>
      <c r="WZM17" s="254"/>
      <c r="WZN17" s="254"/>
      <c r="WZO17" s="254"/>
      <c r="WZP17" s="254"/>
      <c r="WZQ17" s="254"/>
      <c r="WZR17" s="254"/>
      <c r="WZS17" s="254"/>
      <c r="WZT17" s="254"/>
      <c r="WZU17" s="254"/>
      <c r="WZV17" s="254"/>
      <c r="WZW17" s="254"/>
      <c r="WZX17" s="254"/>
      <c r="WZY17" s="254"/>
      <c r="WZZ17" s="254"/>
      <c r="XAA17" s="254"/>
      <c r="XAB17" s="254"/>
      <c r="XAC17" s="254"/>
      <c r="XAD17" s="254"/>
      <c r="XAE17" s="254"/>
      <c r="XAF17" s="254"/>
      <c r="XAG17" s="254"/>
      <c r="XAH17" s="254"/>
      <c r="XAI17" s="254"/>
      <c r="XAJ17" s="254"/>
      <c r="XAK17" s="254"/>
      <c r="XAL17" s="254"/>
      <c r="XAM17" s="254"/>
      <c r="XAN17" s="254"/>
      <c r="XAO17" s="254"/>
      <c r="XAP17" s="254"/>
      <c r="XAQ17" s="254"/>
      <c r="XAR17" s="254"/>
      <c r="XAS17" s="254"/>
      <c r="XAT17" s="254"/>
      <c r="XAU17" s="254"/>
      <c r="XAV17" s="254"/>
      <c r="XAW17" s="254"/>
      <c r="XAX17" s="254"/>
      <c r="XAY17" s="254"/>
      <c r="XAZ17" s="254"/>
      <c r="XBA17" s="254"/>
      <c r="XBB17" s="254"/>
      <c r="XBC17" s="254"/>
      <c r="XBD17" s="254"/>
      <c r="XBE17" s="254"/>
      <c r="XBF17" s="254"/>
      <c r="XBG17" s="254"/>
      <c r="XBH17" s="254"/>
      <c r="XBI17" s="254"/>
      <c r="XBJ17" s="254"/>
      <c r="XBK17" s="254"/>
      <c r="XBL17" s="254"/>
      <c r="XBM17" s="254"/>
      <c r="XBN17" s="254"/>
      <c r="XBO17" s="254"/>
      <c r="XBP17" s="254"/>
      <c r="XBQ17" s="254"/>
      <c r="XBR17" s="254"/>
      <c r="XBS17" s="254"/>
      <c r="XBT17" s="254"/>
      <c r="XBU17" s="254"/>
      <c r="XBV17" s="254"/>
      <c r="XBW17" s="254"/>
      <c r="XBX17" s="254"/>
      <c r="XBY17" s="254"/>
      <c r="XBZ17" s="254"/>
      <c r="XCA17" s="254"/>
      <c r="XCB17" s="254"/>
      <c r="XCC17" s="254"/>
      <c r="XCD17" s="254"/>
      <c r="XCE17" s="254"/>
      <c r="XCF17" s="254"/>
      <c r="XCG17" s="254"/>
      <c r="XCH17" s="254"/>
      <c r="XCI17" s="254"/>
      <c r="XCJ17" s="254"/>
      <c r="XCK17" s="254"/>
      <c r="XCL17" s="254"/>
      <c r="XCM17" s="254"/>
      <c r="XCN17" s="254"/>
      <c r="XCO17" s="254"/>
      <c r="XCP17" s="254"/>
      <c r="XCQ17" s="254"/>
      <c r="XCR17" s="254"/>
      <c r="XCS17" s="254"/>
      <c r="XCT17" s="254"/>
      <c r="XCU17" s="254"/>
      <c r="XCV17" s="254"/>
      <c r="XCW17" s="254"/>
      <c r="XCX17" s="254"/>
      <c r="XCY17" s="254"/>
      <c r="XCZ17" s="254"/>
      <c r="XDA17" s="254"/>
      <c r="XDB17" s="254"/>
      <c r="XDC17" s="254"/>
      <c r="XDD17" s="254"/>
      <c r="XDE17" s="254"/>
      <c r="XDF17" s="254"/>
      <c r="XDG17" s="254"/>
      <c r="XDH17" s="254"/>
      <c r="XDI17" s="254"/>
      <c r="XDJ17" s="254"/>
      <c r="XDK17" s="254"/>
      <c r="XDL17" s="254"/>
      <c r="XDM17" s="254"/>
      <c r="XDN17" s="254"/>
      <c r="XDO17" s="254"/>
      <c r="XDP17" s="254"/>
      <c r="XDQ17" s="254"/>
      <c r="XDR17" s="254"/>
      <c r="XDS17" s="254"/>
      <c r="XDT17" s="254"/>
      <c r="XDU17" s="254"/>
      <c r="XDV17" s="254"/>
      <c r="XDW17" s="254"/>
      <c r="XDX17" s="254"/>
      <c r="XDY17" s="254"/>
      <c r="XDZ17" s="254"/>
      <c r="XEA17" s="254"/>
      <c r="XEB17" s="254"/>
      <c r="XEC17" s="254"/>
      <c r="XED17" s="254"/>
      <c r="XEE17" s="254"/>
      <c r="XEF17" s="254"/>
      <c r="XEG17" s="254"/>
      <c r="XEH17" s="254"/>
      <c r="XEI17" s="254"/>
      <c r="XEJ17" s="254"/>
      <c r="XEK17" s="254"/>
      <c r="XEL17" s="254"/>
      <c r="XEM17" s="254"/>
      <c r="XEN17" s="254"/>
      <c r="XEO17" s="254"/>
      <c r="XEP17" s="254"/>
      <c r="XEQ17" s="254"/>
      <c r="XER17" s="254"/>
      <c r="XES17" s="254"/>
      <c r="XET17" s="254"/>
      <c r="XEU17" s="254"/>
      <c r="XEV17" s="254"/>
      <c r="XEW17" s="254"/>
      <c r="XEX17" s="254"/>
      <c r="XEY17" s="254"/>
      <c r="XEZ17" s="254"/>
      <c r="XFA17" s="254"/>
      <c r="XFB17" s="254"/>
      <c r="XFC17" s="254"/>
      <c r="XFD17" s="254"/>
    </row>
    <row r="18" spans="1:16384" s="31" customFormat="1" ht="15" customHeight="1">
      <c r="A18" s="28" t="s">
        <v>6</v>
      </c>
      <c r="B18" s="255" t="s">
        <v>7</v>
      </c>
      <c r="C18" s="255"/>
      <c r="D18" s="255"/>
      <c r="E18" s="29" t="s">
        <v>5</v>
      </c>
      <c r="F18" s="30">
        <f>SUM(F19)</f>
        <v>282</v>
      </c>
    </row>
    <row r="19" spans="1:16384" ht="12.95" customHeight="1">
      <c r="A19" s="15" t="s">
        <v>181</v>
      </c>
      <c r="B19" s="1" t="s">
        <v>155</v>
      </c>
      <c r="C19" s="1" t="s">
        <v>175</v>
      </c>
      <c r="D19" s="16">
        <v>1</v>
      </c>
      <c r="E19" s="17">
        <f>COTAÇÕES!BW6</f>
        <v>282</v>
      </c>
      <c r="F19" s="18">
        <f>E19*D19</f>
        <v>282</v>
      </c>
    </row>
    <row r="20" spans="1:16384" ht="42" customHeight="1">
      <c r="A20" s="254" t="s">
        <v>182</v>
      </c>
      <c r="B20" s="254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54"/>
      <c r="O20" s="254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  <c r="AP20" s="254"/>
      <c r="AQ20" s="254"/>
      <c r="AR20" s="254"/>
      <c r="AS20" s="254"/>
      <c r="AT20" s="254"/>
      <c r="AU20" s="254"/>
      <c r="AV20" s="254"/>
      <c r="AW20" s="254"/>
      <c r="AX20" s="254"/>
      <c r="AY20" s="254"/>
      <c r="AZ20" s="254"/>
      <c r="BA20" s="254"/>
      <c r="BB20" s="254"/>
      <c r="BC20" s="254"/>
      <c r="BD20" s="254"/>
      <c r="BE20" s="254"/>
      <c r="BF20" s="254"/>
      <c r="BG20" s="254"/>
      <c r="BH20" s="254"/>
      <c r="BI20" s="254"/>
      <c r="BJ20" s="254"/>
      <c r="BK20" s="254"/>
      <c r="BL20" s="254"/>
      <c r="BM20" s="254"/>
      <c r="BN20" s="254"/>
      <c r="BO20" s="254"/>
      <c r="BP20" s="254"/>
      <c r="BQ20" s="254"/>
      <c r="BR20" s="254"/>
      <c r="BS20" s="254"/>
      <c r="BT20" s="254"/>
      <c r="BU20" s="254"/>
      <c r="BV20" s="254"/>
      <c r="BW20" s="254"/>
      <c r="BX20" s="254"/>
      <c r="BY20" s="254"/>
      <c r="BZ20" s="254"/>
      <c r="CA20" s="254"/>
      <c r="CB20" s="254"/>
      <c r="CC20" s="254"/>
      <c r="CD20" s="254"/>
      <c r="CE20" s="254"/>
      <c r="CF20" s="254"/>
      <c r="CG20" s="254"/>
      <c r="CH20" s="254"/>
      <c r="CI20" s="254"/>
      <c r="CJ20" s="254"/>
      <c r="CK20" s="254"/>
      <c r="CL20" s="254"/>
      <c r="CM20" s="254"/>
      <c r="CN20" s="254"/>
      <c r="CO20" s="254"/>
      <c r="CP20" s="254"/>
      <c r="CQ20" s="254"/>
      <c r="CR20" s="254"/>
      <c r="CS20" s="254"/>
      <c r="CT20" s="254"/>
      <c r="CU20" s="254"/>
      <c r="CV20" s="254"/>
      <c r="CW20" s="254"/>
      <c r="CX20" s="254"/>
      <c r="CY20" s="254"/>
      <c r="CZ20" s="254"/>
      <c r="DA20" s="254"/>
      <c r="DB20" s="254"/>
      <c r="DC20" s="254"/>
      <c r="DD20" s="254"/>
      <c r="DE20" s="254"/>
      <c r="DF20" s="254"/>
      <c r="DG20" s="254"/>
      <c r="DH20" s="254"/>
      <c r="DI20" s="254"/>
      <c r="DJ20" s="254"/>
      <c r="DK20" s="254"/>
      <c r="DL20" s="254"/>
      <c r="DM20" s="254"/>
      <c r="DN20" s="254"/>
      <c r="DO20" s="254"/>
      <c r="DP20" s="254"/>
      <c r="DQ20" s="254"/>
      <c r="DR20" s="254"/>
      <c r="DS20" s="254"/>
      <c r="DT20" s="254"/>
      <c r="DU20" s="254"/>
      <c r="DV20" s="254"/>
      <c r="DW20" s="254"/>
      <c r="DX20" s="254"/>
      <c r="DY20" s="254"/>
      <c r="DZ20" s="254"/>
      <c r="EA20" s="254"/>
      <c r="EB20" s="254"/>
      <c r="EC20" s="254"/>
      <c r="ED20" s="254"/>
      <c r="EE20" s="254"/>
      <c r="EF20" s="254"/>
      <c r="EG20" s="254"/>
      <c r="EH20" s="254"/>
      <c r="EI20" s="254"/>
      <c r="EJ20" s="254"/>
      <c r="EK20" s="254"/>
      <c r="EL20" s="254"/>
      <c r="EM20" s="254"/>
      <c r="EN20" s="254"/>
      <c r="EO20" s="254"/>
      <c r="EP20" s="254"/>
      <c r="EQ20" s="254"/>
      <c r="ER20" s="254"/>
      <c r="ES20" s="254"/>
      <c r="ET20" s="254"/>
      <c r="EU20" s="254"/>
      <c r="EV20" s="254"/>
      <c r="EW20" s="254"/>
      <c r="EX20" s="254"/>
      <c r="EY20" s="254"/>
      <c r="EZ20" s="254"/>
      <c r="FA20" s="254"/>
      <c r="FB20" s="254"/>
      <c r="FC20" s="254"/>
      <c r="FD20" s="254"/>
      <c r="FE20" s="254"/>
      <c r="FF20" s="254"/>
      <c r="FG20" s="254"/>
      <c r="FH20" s="254"/>
      <c r="FI20" s="254"/>
      <c r="FJ20" s="254"/>
      <c r="FK20" s="254"/>
      <c r="FL20" s="254"/>
      <c r="FM20" s="254"/>
      <c r="FN20" s="254"/>
      <c r="FO20" s="254"/>
      <c r="FP20" s="254"/>
      <c r="FQ20" s="254"/>
      <c r="FR20" s="254"/>
      <c r="FS20" s="254"/>
      <c r="FT20" s="254"/>
      <c r="FU20" s="254"/>
      <c r="FV20" s="254"/>
      <c r="FW20" s="254"/>
      <c r="FX20" s="254"/>
      <c r="FY20" s="254"/>
      <c r="FZ20" s="254"/>
      <c r="GA20" s="254"/>
      <c r="GB20" s="254"/>
      <c r="GC20" s="254"/>
      <c r="GD20" s="254"/>
      <c r="GE20" s="254"/>
      <c r="GF20" s="254"/>
      <c r="GG20" s="254"/>
      <c r="GH20" s="254"/>
      <c r="GI20" s="254"/>
      <c r="GJ20" s="254"/>
      <c r="GK20" s="254"/>
      <c r="GL20" s="254"/>
      <c r="GM20" s="254"/>
      <c r="GN20" s="254"/>
      <c r="GO20" s="254"/>
      <c r="GP20" s="254"/>
      <c r="GQ20" s="254"/>
      <c r="GR20" s="254"/>
      <c r="GS20" s="254"/>
      <c r="GT20" s="254"/>
      <c r="GU20" s="254"/>
      <c r="GV20" s="254"/>
      <c r="GW20" s="254"/>
      <c r="GX20" s="254"/>
      <c r="GY20" s="254"/>
      <c r="GZ20" s="254"/>
      <c r="HA20" s="254"/>
      <c r="HB20" s="254"/>
      <c r="HC20" s="254"/>
      <c r="HD20" s="254"/>
      <c r="HE20" s="254"/>
      <c r="HF20" s="254"/>
      <c r="HG20" s="254"/>
      <c r="HH20" s="254"/>
      <c r="HI20" s="254"/>
      <c r="HJ20" s="254"/>
      <c r="HK20" s="254"/>
      <c r="HL20" s="254"/>
      <c r="HM20" s="254"/>
      <c r="HN20" s="254"/>
      <c r="HO20" s="254"/>
      <c r="HP20" s="254"/>
      <c r="HQ20" s="254"/>
      <c r="HR20" s="254"/>
      <c r="HS20" s="254"/>
      <c r="HT20" s="254"/>
      <c r="HU20" s="254"/>
      <c r="HV20" s="254"/>
      <c r="HW20" s="254"/>
      <c r="HX20" s="254"/>
      <c r="HY20" s="254"/>
      <c r="HZ20" s="254"/>
      <c r="IA20" s="254"/>
      <c r="IB20" s="254"/>
      <c r="IC20" s="254"/>
      <c r="ID20" s="254"/>
      <c r="IE20" s="254"/>
      <c r="IF20" s="254"/>
      <c r="IG20" s="254"/>
      <c r="IH20" s="254"/>
      <c r="II20" s="254"/>
      <c r="IJ20" s="254"/>
      <c r="IK20" s="254"/>
      <c r="IL20" s="254"/>
      <c r="IM20" s="254"/>
      <c r="IN20" s="254"/>
      <c r="IO20" s="254"/>
      <c r="IP20" s="254"/>
      <c r="IQ20" s="254"/>
      <c r="IR20" s="254"/>
      <c r="IS20" s="254"/>
      <c r="IT20" s="254"/>
      <c r="IU20" s="254"/>
      <c r="IV20" s="254"/>
      <c r="IW20" s="254"/>
      <c r="IX20" s="254"/>
      <c r="IY20" s="254"/>
      <c r="IZ20" s="254"/>
      <c r="JA20" s="254"/>
      <c r="JB20" s="254"/>
      <c r="JC20" s="254"/>
      <c r="JD20" s="254"/>
      <c r="JE20" s="254"/>
      <c r="JF20" s="254"/>
      <c r="JG20" s="254"/>
      <c r="JH20" s="254"/>
      <c r="JI20" s="254"/>
      <c r="JJ20" s="254"/>
      <c r="JK20" s="254"/>
      <c r="JL20" s="254"/>
      <c r="JM20" s="254"/>
      <c r="JN20" s="254"/>
      <c r="JO20" s="254"/>
      <c r="JP20" s="254"/>
      <c r="JQ20" s="254"/>
      <c r="JR20" s="254"/>
      <c r="JS20" s="254"/>
      <c r="JT20" s="254"/>
      <c r="JU20" s="254"/>
      <c r="JV20" s="254"/>
      <c r="JW20" s="254"/>
      <c r="JX20" s="254"/>
      <c r="JY20" s="254"/>
      <c r="JZ20" s="254"/>
      <c r="KA20" s="254"/>
      <c r="KB20" s="254"/>
      <c r="KC20" s="254"/>
      <c r="KD20" s="254"/>
      <c r="KE20" s="254"/>
      <c r="KF20" s="254"/>
      <c r="KG20" s="254"/>
      <c r="KH20" s="254"/>
      <c r="KI20" s="254"/>
      <c r="KJ20" s="254"/>
      <c r="KK20" s="254"/>
      <c r="KL20" s="254"/>
      <c r="KM20" s="254"/>
      <c r="KN20" s="254"/>
      <c r="KO20" s="254"/>
      <c r="KP20" s="254"/>
      <c r="KQ20" s="254"/>
      <c r="KR20" s="254"/>
      <c r="KS20" s="254"/>
      <c r="KT20" s="254"/>
      <c r="KU20" s="254"/>
      <c r="KV20" s="254"/>
      <c r="KW20" s="254"/>
      <c r="KX20" s="254"/>
      <c r="KY20" s="254"/>
      <c r="KZ20" s="254"/>
      <c r="LA20" s="254"/>
      <c r="LB20" s="254"/>
      <c r="LC20" s="254"/>
      <c r="LD20" s="254"/>
      <c r="LE20" s="254"/>
      <c r="LF20" s="254"/>
      <c r="LG20" s="254"/>
      <c r="LH20" s="254"/>
      <c r="LI20" s="254"/>
      <c r="LJ20" s="254"/>
      <c r="LK20" s="254"/>
      <c r="LL20" s="254"/>
      <c r="LM20" s="254"/>
      <c r="LN20" s="254"/>
      <c r="LO20" s="254"/>
      <c r="LP20" s="254"/>
      <c r="LQ20" s="254"/>
      <c r="LR20" s="254"/>
      <c r="LS20" s="254"/>
      <c r="LT20" s="254"/>
      <c r="LU20" s="254"/>
      <c r="LV20" s="254"/>
      <c r="LW20" s="254"/>
      <c r="LX20" s="254"/>
      <c r="LY20" s="254"/>
      <c r="LZ20" s="254"/>
      <c r="MA20" s="254"/>
      <c r="MB20" s="254"/>
      <c r="MC20" s="254"/>
      <c r="MD20" s="254"/>
      <c r="ME20" s="254"/>
      <c r="MF20" s="254"/>
      <c r="MG20" s="254"/>
      <c r="MH20" s="254"/>
      <c r="MI20" s="254"/>
      <c r="MJ20" s="254"/>
      <c r="MK20" s="254"/>
      <c r="ML20" s="254"/>
      <c r="MM20" s="254"/>
      <c r="MN20" s="254"/>
      <c r="MO20" s="254"/>
      <c r="MP20" s="254"/>
      <c r="MQ20" s="254"/>
      <c r="MR20" s="254"/>
      <c r="MS20" s="254"/>
      <c r="MT20" s="254"/>
      <c r="MU20" s="254"/>
      <c r="MV20" s="254"/>
      <c r="MW20" s="254"/>
      <c r="MX20" s="254"/>
      <c r="MY20" s="254"/>
      <c r="MZ20" s="254"/>
      <c r="NA20" s="254"/>
      <c r="NB20" s="254"/>
      <c r="NC20" s="254"/>
      <c r="ND20" s="254"/>
      <c r="NE20" s="254"/>
      <c r="NF20" s="254"/>
      <c r="NG20" s="254"/>
      <c r="NH20" s="254"/>
      <c r="NI20" s="254"/>
      <c r="NJ20" s="254"/>
      <c r="NK20" s="254"/>
      <c r="NL20" s="254"/>
      <c r="NM20" s="254"/>
      <c r="NN20" s="254"/>
      <c r="NO20" s="254"/>
      <c r="NP20" s="254"/>
      <c r="NQ20" s="254"/>
      <c r="NR20" s="254"/>
      <c r="NS20" s="254"/>
      <c r="NT20" s="254"/>
      <c r="NU20" s="254"/>
      <c r="NV20" s="254"/>
      <c r="NW20" s="254"/>
      <c r="NX20" s="254"/>
      <c r="NY20" s="254"/>
      <c r="NZ20" s="254"/>
      <c r="OA20" s="254"/>
      <c r="OB20" s="254"/>
      <c r="OC20" s="254"/>
      <c r="OD20" s="254"/>
      <c r="OE20" s="254"/>
      <c r="OF20" s="254"/>
      <c r="OG20" s="254"/>
      <c r="OH20" s="254"/>
      <c r="OI20" s="254"/>
      <c r="OJ20" s="254"/>
      <c r="OK20" s="254"/>
      <c r="OL20" s="254"/>
      <c r="OM20" s="254"/>
      <c r="ON20" s="254"/>
      <c r="OO20" s="254"/>
      <c r="OP20" s="254"/>
      <c r="OQ20" s="254"/>
      <c r="OR20" s="254"/>
      <c r="OS20" s="254"/>
      <c r="OT20" s="254"/>
      <c r="OU20" s="254"/>
      <c r="OV20" s="254"/>
      <c r="OW20" s="254"/>
      <c r="OX20" s="254"/>
      <c r="OY20" s="254"/>
      <c r="OZ20" s="254"/>
      <c r="PA20" s="254"/>
      <c r="PB20" s="254"/>
      <c r="PC20" s="254"/>
      <c r="PD20" s="254"/>
      <c r="PE20" s="254"/>
      <c r="PF20" s="254"/>
      <c r="PG20" s="254"/>
      <c r="PH20" s="254"/>
      <c r="PI20" s="254"/>
      <c r="PJ20" s="254"/>
      <c r="PK20" s="254"/>
      <c r="PL20" s="254"/>
      <c r="PM20" s="254"/>
      <c r="PN20" s="254"/>
      <c r="PO20" s="254"/>
      <c r="PP20" s="254"/>
      <c r="PQ20" s="254"/>
      <c r="PR20" s="254"/>
      <c r="PS20" s="254"/>
      <c r="PT20" s="254"/>
      <c r="PU20" s="254"/>
      <c r="PV20" s="254"/>
      <c r="PW20" s="254"/>
      <c r="PX20" s="254"/>
      <c r="PY20" s="254"/>
      <c r="PZ20" s="254"/>
      <c r="QA20" s="254"/>
      <c r="QB20" s="254"/>
      <c r="QC20" s="254"/>
      <c r="QD20" s="254"/>
      <c r="QE20" s="254"/>
      <c r="QF20" s="254"/>
      <c r="QG20" s="254"/>
      <c r="QH20" s="254"/>
      <c r="QI20" s="254"/>
      <c r="QJ20" s="254"/>
      <c r="QK20" s="254"/>
      <c r="QL20" s="254"/>
      <c r="QM20" s="254"/>
      <c r="QN20" s="254"/>
      <c r="QO20" s="254"/>
      <c r="QP20" s="254"/>
      <c r="QQ20" s="254"/>
      <c r="QR20" s="254"/>
      <c r="QS20" s="254"/>
      <c r="QT20" s="254"/>
      <c r="QU20" s="254"/>
      <c r="QV20" s="254"/>
      <c r="QW20" s="254"/>
      <c r="QX20" s="254"/>
      <c r="QY20" s="254"/>
      <c r="QZ20" s="254"/>
      <c r="RA20" s="254"/>
      <c r="RB20" s="254"/>
      <c r="RC20" s="254"/>
      <c r="RD20" s="254"/>
      <c r="RE20" s="254"/>
      <c r="RF20" s="254"/>
      <c r="RG20" s="254"/>
      <c r="RH20" s="254"/>
      <c r="RI20" s="254"/>
      <c r="RJ20" s="254"/>
      <c r="RK20" s="254"/>
      <c r="RL20" s="254"/>
      <c r="RM20" s="254"/>
      <c r="RN20" s="254"/>
      <c r="RO20" s="254"/>
      <c r="RP20" s="254"/>
      <c r="RQ20" s="254"/>
      <c r="RR20" s="254"/>
      <c r="RS20" s="254"/>
      <c r="RT20" s="254"/>
      <c r="RU20" s="254"/>
      <c r="RV20" s="254"/>
      <c r="RW20" s="254"/>
      <c r="RX20" s="254"/>
      <c r="RY20" s="254"/>
      <c r="RZ20" s="254"/>
      <c r="SA20" s="254"/>
      <c r="SB20" s="254"/>
      <c r="SC20" s="254"/>
      <c r="SD20" s="254"/>
      <c r="SE20" s="254"/>
      <c r="SF20" s="254"/>
      <c r="SG20" s="254"/>
      <c r="SH20" s="254"/>
      <c r="SI20" s="254"/>
      <c r="SJ20" s="254"/>
      <c r="SK20" s="254"/>
      <c r="SL20" s="254"/>
      <c r="SM20" s="254"/>
      <c r="SN20" s="254"/>
      <c r="SO20" s="254"/>
      <c r="SP20" s="254"/>
      <c r="SQ20" s="254"/>
      <c r="SR20" s="254"/>
      <c r="SS20" s="254"/>
      <c r="ST20" s="254"/>
      <c r="SU20" s="254"/>
      <c r="SV20" s="254"/>
      <c r="SW20" s="254"/>
      <c r="SX20" s="254"/>
      <c r="SY20" s="254"/>
      <c r="SZ20" s="254"/>
      <c r="TA20" s="254"/>
      <c r="TB20" s="254"/>
      <c r="TC20" s="254"/>
      <c r="TD20" s="254"/>
      <c r="TE20" s="254"/>
      <c r="TF20" s="254"/>
      <c r="TG20" s="254"/>
      <c r="TH20" s="254"/>
      <c r="TI20" s="254"/>
      <c r="TJ20" s="254"/>
      <c r="TK20" s="254"/>
      <c r="TL20" s="254"/>
      <c r="TM20" s="254"/>
      <c r="TN20" s="254"/>
      <c r="TO20" s="254"/>
      <c r="TP20" s="254"/>
      <c r="TQ20" s="254"/>
      <c r="TR20" s="254"/>
      <c r="TS20" s="254"/>
      <c r="TT20" s="254"/>
      <c r="TU20" s="254"/>
      <c r="TV20" s="254"/>
      <c r="TW20" s="254"/>
      <c r="TX20" s="254"/>
      <c r="TY20" s="254"/>
      <c r="TZ20" s="254"/>
      <c r="UA20" s="254"/>
      <c r="UB20" s="254"/>
      <c r="UC20" s="254"/>
      <c r="UD20" s="254"/>
      <c r="UE20" s="254"/>
      <c r="UF20" s="254"/>
      <c r="UG20" s="254"/>
      <c r="UH20" s="254"/>
      <c r="UI20" s="254"/>
      <c r="UJ20" s="254"/>
      <c r="UK20" s="254"/>
      <c r="UL20" s="254"/>
      <c r="UM20" s="254"/>
      <c r="UN20" s="254"/>
      <c r="UO20" s="254"/>
      <c r="UP20" s="254"/>
      <c r="UQ20" s="254"/>
      <c r="UR20" s="254"/>
      <c r="US20" s="254"/>
      <c r="UT20" s="254"/>
      <c r="UU20" s="254"/>
      <c r="UV20" s="254"/>
      <c r="UW20" s="254"/>
      <c r="UX20" s="254"/>
      <c r="UY20" s="254"/>
      <c r="UZ20" s="254"/>
      <c r="VA20" s="254"/>
      <c r="VB20" s="254"/>
      <c r="VC20" s="254"/>
      <c r="VD20" s="254"/>
      <c r="VE20" s="254"/>
      <c r="VF20" s="254"/>
      <c r="VG20" s="254"/>
      <c r="VH20" s="254"/>
      <c r="VI20" s="254"/>
      <c r="VJ20" s="254"/>
      <c r="VK20" s="254"/>
      <c r="VL20" s="254"/>
      <c r="VM20" s="254"/>
      <c r="VN20" s="254"/>
      <c r="VO20" s="254"/>
      <c r="VP20" s="254"/>
      <c r="VQ20" s="254"/>
      <c r="VR20" s="254"/>
      <c r="VS20" s="254"/>
      <c r="VT20" s="254"/>
      <c r="VU20" s="254"/>
      <c r="VV20" s="254"/>
      <c r="VW20" s="254"/>
      <c r="VX20" s="254"/>
      <c r="VY20" s="254"/>
      <c r="VZ20" s="254"/>
      <c r="WA20" s="254"/>
      <c r="WB20" s="254"/>
      <c r="WC20" s="254"/>
      <c r="WD20" s="254"/>
      <c r="WE20" s="254"/>
      <c r="WF20" s="254"/>
      <c r="WG20" s="254"/>
      <c r="WH20" s="254"/>
      <c r="WI20" s="254"/>
      <c r="WJ20" s="254"/>
      <c r="WK20" s="254"/>
      <c r="WL20" s="254"/>
      <c r="WM20" s="254"/>
      <c r="WN20" s="254"/>
      <c r="WO20" s="254"/>
      <c r="WP20" s="254"/>
      <c r="WQ20" s="254"/>
      <c r="WR20" s="254"/>
      <c r="WS20" s="254"/>
      <c r="WT20" s="254"/>
      <c r="WU20" s="254"/>
      <c r="WV20" s="254"/>
      <c r="WW20" s="254"/>
      <c r="WX20" s="254"/>
      <c r="WY20" s="254"/>
      <c r="WZ20" s="254"/>
      <c r="XA20" s="254"/>
      <c r="XB20" s="254"/>
      <c r="XC20" s="254"/>
      <c r="XD20" s="254"/>
      <c r="XE20" s="254"/>
      <c r="XF20" s="254"/>
      <c r="XG20" s="254"/>
      <c r="XH20" s="254"/>
      <c r="XI20" s="254"/>
      <c r="XJ20" s="254"/>
      <c r="XK20" s="254"/>
      <c r="XL20" s="254"/>
      <c r="XM20" s="254"/>
      <c r="XN20" s="254"/>
      <c r="XO20" s="254"/>
      <c r="XP20" s="254"/>
      <c r="XQ20" s="254"/>
      <c r="XR20" s="254"/>
      <c r="XS20" s="254"/>
      <c r="XT20" s="254"/>
      <c r="XU20" s="254"/>
      <c r="XV20" s="254"/>
      <c r="XW20" s="254"/>
      <c r="XX20" s="254"/>
      <c r="XY20" s="254"/>
      <c r="XZ20" s="254"/>
      <c r="YA20" s="254"/>
      <c r="YB20" s="254"/>
      <c r="YC20" s="254"/>
      <c r="YD20" s="254"/>
      <c r="YE20" s="254"/>
      <c r="YF20" s="254"/>
      <c r="YG20" s="254"/>
      <c r="YH20" s="254"/>
      <c r="YI20" s="254"/>
      <c r="YJ20" s="254"/>
      <c r="YK20" s="254"/>
      <c r="YL20" s="254"/>
      <c r="YM20" s="254"/>
      <c r="YN20" s="254"/>
      <c r="YO20" s="254"/>
      <c r="YP20" s="254"/>
      <c r="YQ20" s="254"/>
      <c r="YR20" s="254"/>
      <c r="YS20" s="254"/>
      <c r="YT20" s="254"/>
      <c r="YU20" s="254"/>
      <c r="YV20" s="254"/>
      <c r="YW20" s="254"/>
      <c r="YX20" s="254"/>
      <c r="YY20" s="254"/>
      <c r="YZ20" s="254"/>
      <c r="ZA20" s="254"/>
      <c r="ZB20" s="254"/>
      <c r="ZC20" s="254"/>
      <c r="ZD20" s="254"/>
      <c r="ZE20" s="254"/>
      <c r="ZF20" s="254"/>
      <c r="ZG20" s="254"/>
      <c r="ZH20" s="254"/>
      <c r="ZI20" s="254"/>
      <c r="ZJ20" s="254"/>
      <c r="ZK20" s="254"/>
      <c r="ZL20" s="254"/>
      <c r="ZM20" s="254"/>
      <c r="ZN20" s="254"/>
      <c r="ZO20" s="254"/>
      <c r="ZP20" s="254"/>
      <c r="ZQ20" s="254"/>
      <c r="ZR20" s="254"/>
      <c r="ZS20" s="254"/>
      <c r="ZT20" s="254"/>
      <c r="ZU20" s="254"/>
      <c r="ZV20" s="254"/>
      <c r="ZW20" s="254"/>
      <c r="ZX20" s="254"/>
      <c r="ZY20" s="254"/>
      <c r="ZZ20" s="254"/>
      <c r="AAA20" s="254"/>
      <c r="AAB20" s="254"/>
      <c r="AAC20" s="254"/>
      <c r="AAD20" s="254"/>
      <c r="AAE20" s="254"/>
      <c r="AAF20" s="254"/>
      <c r="AAG20" s="254"/>
      <c r="AAH20" s="254"/>
      <c r="AAI20" s="254"/>
      <c r="AAJ20" s="254"/>
      <c r="AAK20" s="254"/>
      <c r="AAL20" s="254"/>
      <c r="AAM20" s="254"/>
      <c r="AAN20" s="254"/>
      <c r="AAO20" s="254"/>
      <c r="AAP20" s="254"/>
      <c r="AAQ20" s="254"/>
      <c r="AAR20" s="254"/>
      <c r="AAS20" s="254"/>
      <c r="AAT20" s="254"/>
      <c r="AAU20" s="254"/>
      <c r="AAV20" s="254"/>
      <c r="AAW20" s="254"/>
      <c r="AAX20" s="254"/>
      <c r="AAY20" s="254"/>
      <c r="AAZ20" s="254"/>
      <c r="ABA20" s="254"/>
      <c r="ABB20" s="254"/>
      <c r="ABC20" s="254"/>
      <c r="ABD20" s="254"/>
      <c r="ABE20" s="254"/>
      <c r="ABF20" s="254"/>
      <c r="ABG20" s="254"/>
      <c r="ABH20" s="254"/>
      <c r="ABI20" s="254"/>
      <c r="ABJ20" s="254"/>
      <c r="ABK20" s="254"/>
      <c r="ABL20" s="254"/>
      <c r="ABM20" s="254"/>
      <c r="ABN20" s="254"/>
      <c r="ABO20" s="254"/>
      <c r="ABP20" s="254"/>
      <c r="ABQ20" s="254"/>
      <c r="ABR20" s="254"/>
      <c r="ABS20" s="254"/>
      <c r="ABT20" s="254"/>
      <c r="ABU20" s="254"/>
      <c r="ABV20" s="254"/>
      <c r="ABW20" s="254"/>
      <c r="ABX20" s="254"/>
      <c r="ABY20" s="254"/>
      <c r="ABZ20" s="254"/>
      <c r="ACA20" s="254"/>
      <c r="ACB20" s="254"/>
      <c r="ACC20" s="254"/>
      <c r="ACD20" s="254"/>
      <c r="ACE20" s="254"/>
      <c r="ACF20" s="254"/>
      <c r="ACG20" s="254"/>
      <c r="ACH20" s="254"/>
      <c r="ACI20" s="254"/>
      <c r="ACJ20" s="254"/>
      <c r="ACK20" s="254"/>
      <c r="ACL20" s="254"/>
      <c r="ACM20" s="254"/>
      <c r="ACN20" s="254"/>
      <c r="ACO20" s="254"/>
      <c r="ACP20" s="254"/>
      <c r="ACQ20" s="254"/>
      <c r="ACR20" s="254"/>
      <c r="ACS20" s="254"/>
      <c r="ACT20" s="254"/>
      <c r="ACU20" s="254"/>
      <c r="ACV20" s="254"/>
      <c r="ACW20" s="254"/>
      <c r="ACX20" s="254"/>
      <c r="ACY20" s="254"/>
      <c r="ACZ20" s="254"/>
      <c r="ADA20" s="254"/>
      <c r="ADB20" s="254"/>
      <c r="ADC20" s="254"/>
      <c r="ADD20" s="254"/>
      <c r="ADE20" s="254"/>
      <c r="ADF20" s="254"/>
      <c r="ADG20" s="254"/>
      <c r="ADH20" s="254"/>
      <c r="ADI20" s="254"/>
      <c r="ADJ20" s="254"/>
      <c r="ADK20" s="254"/>
      <c r="ADL20" s="254"/>
      <c r="ADM20" s="254"/>
      <c r="ADN20" s="254"/>
      <c r="ADO20" s="254"/>
      <c r="ADP20" s="254"/>
      <c r="ADQ20" s="254"/>
      <c r="ADR20" s="254"/>
      <c r="ADS20" s="254"/>
      <c r="ADT20" s="254"/>
      <c r="ADU20" s="254"/>
      <c r="ADV20" s="254"/>
      <c r="ADW20" s="254"/>
      <c r="ADX20" s="254"/>
      <c r="ADY20" s="254"/>
      <c r="ADZ20" s="254"/>
      <c r="AEA20" s="254"/>
      <c r="AEB20" s="254"/>
      <c r="AEC20" s="254"/>
      <c r="AED20" s="254"/>
      <c r="AEE20" s="254"/>
      <c r="AEF20" s="254"/>
      <c r="AEG20" s="254"/>
      <c r="AEH20" s="254"/>
      <c r="AEI20" s="254"/>
      <c r="AEJ20" s="254"/>
      <c r="AEK20" s="254"/>
      <c r="AEL20" s="254"/>
      <c r="AEM20" s="254"/>
      <c r="AEN20" s="254"/>
      <c r="AEO20" s="254"/>
      <c r="AEP20" s="254"/>
      <c r="AEQ20" s="254"/>
      <c r="AER20" s="254"/>
      <c r="AES20" s="254"/>
      <c r="AET20" s="254"/>
      <c r="AEU20" s="254"/>
      <c r="AEV20" s="254"/>
      <c r="AEW20" s="254"/>
      <c r="AEX20" s="254"/>
      <c r="AEY20" s="254"/>
      <c r="AEZ20" s="254"/>
      <c r="AFA20" s="254"/>
      <c r="AFB20" s="254"/>
      <c r="AFC20" s="254"/>
      <c r="AFD20" s="254"/>
      <c r="AFE20" s="254"/>
      <c r="AFF20" s="254"/>
      <c r="AFG20" s="254"/>
      <c r="AFH20" s="254"/>
      <c r="AFI20" s="254"/>
      <c r="AFJ20" s="254"/>
      <c r="AFK20" s="254"/>
      <c r="AFL20" s="254"/>
      <c r="AFM20" s="254"/>
      <c r="AFN20" s="254"/>
      <c r="AFO20" s="254"/>
      <c r="AFP20" s="254"/>
      <c r="AFQ20" s="254"/>
      <c r="AFR20" s="254"/>
      <c r="AFS20" s="254"/>
      <c r="AFT20" s="254"/>
      <c r="AFU20" s="254"/>
      <c r="AFV20" s="254"/>
      <c r="AFW20" s="254"/>
      <c r="AFX20" s="254"/>
      <c r="AFY20" s="254"/>
      <c r="AFZ20" s="254"/>
      <c r="AGA20" s="254"/>
      <c r="AGB20" s="254"/>
      <c r="AGC20" s="254"/>
      <c r="AGD20" s="254"/>
      <c r="AGE20" s="254"/>
      <c r="AGF20" s="254"/>
      <c r="AGG20" s="254"/>
      <c r="AGH20" s="254"/>
      <c r="AGI20" s="254"/>
      <c r="AGJ20" s="254"/>
      <c r="AGK20" s="254"/>
      <c r="AGL20" s="254"/>
      <c r="AGM20" s="254"/>
      <c r="AGN20" s="254"/>
      <c r="AGO20" s="254"/>
      <c r="AGP20" s="254"/>
      <c r="AGQ20" s="254"/>
      <c r="AGR20" s="254"/>
      <c r="AGS20" s="254"/>
      <c r="AGT20" s="254"/>
      <c r="AGU20" s="254"/>
      <c r="AGV20" s="254"/>
      <c r="AGW20" s="254"/>
      <c r="AGX20" s="254"/>
      <c r="AGY20" s="254"/>
      <c r="AGZ20" s="254"/>
      <c r="AHA20" s="254"/>
      <c r="AHB20" s="254"/>
      <c r="AHC20" s="254"/>
      <c r="AHD20" s="254"/>
      <c r="AHE20" s="254"/>
      <c r="AHF20" s="254"/>
      <c r="AHG20" s="254"/>
      <c r="AHH20" s="254"/>
      <c r="AHI20" s="254"/>
      <c r="AHJ20" s="254"/>
      <c r="AHK20" s="254"/>
      <c r="AHL20" s="254"/>
      <c r="AHM20" s="254"/>
      <c r="AHN20" s="254"/>
      <c r="AHO20" s="254"/>
      <c r="AHP20" s="254"/>
      <c r="AHQ20" s="254"/>
      <c r="AHR20" s="254"/>
      <c r="AHS20" s="254"/>
      <c r="AHT20" s="254"/>
      <c r="AHU20" s="254"/>
      <c r="AHV20" s="254"/>
      <c r="AHW20" s="254"/>
      <c r="AHX20" s="254"/>
      <c r="AHY20" s="254"/>
      <c r="AHZ20" s="254"/>
      <c r="AIA20" s="254"/>
      <c r="AIB20" s="254"/>
      <c r="AIC20" s="254"/>
      <c r="AID20" s="254"/>
      <c r="AIE20" s="254"/>
      <c r="AIF20" s="254"/>
      <c r="AIG20" s="254"/>
      <c r="AIH20" s="254"/>
      <c r="AII20" s="254"/>
      <c r="AIJ20" s="254"/>
      <c r="AIK20" s="254"/>
      <c r="AIL20" s="254"/>
      <c r="AIM20" s="254"/>
      <c r="AIN20" s="254"/>
      <c r="AIO20" s="254"/>
      <c r="AIP20" s="254"/>
      <c r="AIQ20" s="254"/>
      <c r="AIR20" s="254"/>
      <c r="AIS20" s="254"/>
      <c r="AIT20" s="254"/>
      <c r="AIU20" s="254"/>
      <c r="AIV20" s="254"/>
      <c r="AIW20" s="254"/>
      <c r="AIX20" s="254"/>
      <c r="AIY20" s="254"/>
      <c r="AIZ20" s="254"/>
      <c r="AJA20" s="254"/>
      <c r="AJB20" s="254"/>
      <c r="AJC20" s="254"/>
      <c r="AJD20" s="254"/>
      <c r="AJE20" s="254"/>
      <c r="AJF20" s="254"/>
      <c r="AJG20" s="254"/>
      <c r="AJH20" s="254"/>
      <c r="AJI20" s="254"/>
      <c r="AJJ20" s="254"/>
      <c r="AJK20" s="254"/>
      <c r="AJL20" s="254"/>
      <c r="AJM20" s="254"/>
      <c r="AJN20" s="254"/>
      <c r="AJO20" s="254"/>
      <c r="AJP20" s="254"/>
      <c r="AJQ20" s="254"/>
      <c r="AJR20" s="254"/>
      <c r="AJS20" s="254"/>
      <c r="AJT20" s="254"/>
      <c r="AJU20" s="254"/>
      <c r="AJV20" s="254"/>
      <c r="AJW20" s="254"/>
      <c r="AJX20" s="254"/>
      <c r="AJY20" s="254"/>
      <c r="AJZ20" s="254"/>
      <c r="AKA20" s="254"/>
      <c r="AKB20" s="254"/>
      <c r="AKC20" s="254"/>
      <c r="AKD20" s="254"/>
      <c r="AKE20" s="254"/>
      <c r="AKF20" s="254"/>
      <c r="AKG20" s="254"/>
      <c r="AKH20" s="254"/>
      <c r="AKI20" s="254"/>
      <c r="AKJ20" s="254"/>
      <c r="AKK20" s="254"/>
      <c r="AKL20" s="254"/>
      <c r="AKM20" s="254"/>
      <c r="AKN20" s="254"/>
      <c r="AKO20" s="254"/>
      <c r="AKP20" s="254"/>
      <c r="AKQ20" s="254"/>
      <c r="AKR20" s="254"/>
      <c r="AKS20" s="254"/>
      <c r="AKT20" s="254"/>
      <c r="AKU20" s="254"/>
      <c r="AKV20" s="254"/>
      <c r="AKW20" s="254"/>
      <c r="AKX20" s="254"/>
      <c r="AKY20" s="254"/>
      <c r="AKZ20" s="254"/>
      <c r="ALA20" s="254"/>
      <c r="ALB20" s="254"/>
      <c r="ALC20" s="254"/>
      <c r="ALD20" s="254"/>
      <c r="ALE20" s="254"/>
      <c r="ALF20" s="254"/>
      <c r="ALG20" s="254"/>
      <c r="ALH20" s="254"/>
      <c r="ALI20" s="254"/>
      <c r="ALJ20" s="254"/>
      <c r="ALK20" s="254"/>
      <c r="ALL20" s="254"/>
      <c r="ALM20" s="254"/>
      <c r="ALN20" s="254"/>
      <c r="ALO20" s="254"/>
      <c r="ALP20" s="254"/>
      <c r="ALQ20" s="254"/>
      <c r="ALR20" s="254"/>
      <c r="ALS20" s="254"/>
      <c r="ALT20" s="254"/>
      <c r="ALU20" s="254"/>
      <c r="ALV20" s="254"/>
      <c r="ALW20" s="254"/>
      <c r="ALX20" s="254"/>
      <c r="ALY20" s="254"/>
      <c r="ALZ20" s="254"/>
      <c r="AMA20" s="254"/>
      <c r="AMB20" s="254"/>
      <c r="AMC20" s="254"/>
      <c r="AMD20" s="254"/>
      <c r="AME20" s="254"/>
      <c r="AMF20" s="254"/>
      <c r="AMG20" s="254"/>
      <c r="AMH20" s="254"/>
      <c r="AMI20" s="254"/>
      <c r="AMJ20" s="254"/>
      <c r="AMK20" s="254"/>
      <c r="AML20" s="254"/>
      <c r="AMM20" s="254"/>
      <c r="AMN20" s="254"/>
      <c r="AMO20" s="254"/>
      <c r="AMP20" s="254"/>
      <c r="AMQ20" s="254"/>
      <c r="AMR20" s="254"/>
      <c r="AMS20" s="254"/>
      <c r="AMT20" s="254"/>
      <c r="AMU20" s="254"/>
      <c r="AMV20" s="254"/>
      <c r="AMW20" s="254"/>
      <c r="AMX20" s="254"/>
      <c r="AMY20" s="254"/>
      <c r="AMZ20" s="254"/>
      <c r="ANA20" s="254"/>
      <c r="ANB20" s="254"/>
      <c r="ANC20" s="254"/>
      <c r="AND20" s="254"/>
      <c r="ANE20" s="254"/>
      <c r="ANF20" s="254"/>
      <c r="ANG20" s="254"/>
      <c r="ANH20" s="254"/>
      <c r="ANI20" s="254"/>
      <c r="ANJ20" s="254"/>
      <c r="ANK20" s="254"/>
      <c r="ANL20" s="254"/>
      <c r="ANM20" s="254"/>
      <c r="ANN20" s="254"/>
      <c r="ANO20" s="254"/>
      <c r="ANP20" s="254"/>
      <c r="ANQ20" s="254"/>
      <c r="ANR20" s="254"/>
      <c r="ANS20" s="254"/>
      <c r="ANT20" s="254"/>
      <c r="ANU20" s="254"/>
      <c r="ANV20" s="254"/>
      <c r="ANW20" s="254"/>
      <c r="ANX20" s="254"/>
      <c r="ANY20" s="254"/>
      <c r="ANZ20" s="254"/>
      <c r="AOA20" s="254"/>
      <c r="AOB20" s="254"/>
      <c r="AOC20" s="254"/>
      <c r="AOD20" s="254"/>
      <c r="AOE20" s="254"/>
      <c r="AOF20" s="254"/>
      <c r="AOG20" s="254"/>
      <c r="AOH20" s="254"/>
      <c r="AOI20" s="254"/>
      <c r="AOJ20" s="254"/>
      <c r="AOK20" s="254"/>
      <c r="AOL20" s="254"/>
      <c r="AOM20" s="254"/>
      <c r="AON20" s="254"/>
      <c r="AOO20" s="254"/>
      <c r="AOP20" s="254"/>
      <c r="AOQ20" s="254"/>
      <c r="AOR20" s="254"/>
      <c r="AOS20" s="254"/>
      <c r="AOT20" s="254"/>
      <c r="AOU20" s="254"/>
      <c r="AOV20" s="254"/>
      <c r="AOW20" s="254"/>
      <c r="AOX20" s="254"/>
      <c r="AOY20" s="254"/>
      <c r="AOZ20" s="254"/>
      <c r="APA20" s="254"/>
      <c r="APB20" s="254"/>
      <c r="APC20" s="254"/>
      <c r="APD20" s="254"/>
      <c r="APE20" s="254"/>
      <c r="APF20" s="254"/>
      <c r="APG20" s="254"/>
      <c r="APH20" s="254"/>
      <c r="API20" s="254"/>
      <c r="APJ20" s="254"/>
      <c r="APK20" s="254"/>
      <c r="APL20" s="254"/>
      <c r="APM20" s="254"/>
      <c r="APN20" s="254"/>
      <c r="APO20" s="254"/>
      <c r="APP20" s="254"/>
      <c r="APQ20" s="254"/>
      <c r="APR20" s="254"/>
      <c r="APS20" s="254"/>
      <c r="APT20" s="254"/>
      <c r="APU20" s="254"/>
      <c r="APV20" s="254"/>
      <c r="APW20" s="254"/>
      <c r="APX20" s="254"/>
      <c r="APY20" s="254"/>
      <c r="APZ20" s="254"/>
      <c r="AQA20" s="254"/>
      <c r="AQB20" s="254"/>
      <c r="AQC20" s="254"/>
      <c r="AQD20" s="254"/>
      <c r="AQE20" s="254"/>
      <c r="AQF20" s="254"/>
      <c r="AQG20" s="254"/>
      <c r="AQH20" s="254"/>
      <c r="AQI20" s="254"/>
      <c r="AQJ20" s="254"/>
      <c r="AQK20" s="254"/>
      <c r="AQL20" s="254"/>
      <c r="AQM20" s="254"/>
      <c r="AQN20" s="254"/>
      <c r="AQO20" s="254"/>
      <c r="AQP20" s="254"/>
      <c r="AQQ20" s="254"/>
      <c r="AQR20" s="254"/>
      <c r="AQS20" s="254"/>
      <c r="AQT20" s="254"/>
      <c r="AQU20" s="254"/>
      <c r="AQV20" s="254"/>
      <c r="AQW20" s="254"/>
      <c r="AQX20" s="254"/>
      <c r="AQY20" s="254"/>
      <c r="AQZ20" s="254"/>
      <c r="ARA20" s="254"/>
      <c r="ARB20" s="254"/>
      <c r="ARC20" s="254"/>
      <c r="ARD20" s="254"/>
      <c r="ARE20" s="254"/>
      <c r="ARF20" s="254"/>
      <c r="ARG20" s="254"/>
      <c r="ARH20" s="254"/>
      <c r="ARI20" s="254"/>
      <c r="ARJ20" s="254"/>
      <c r="ARK20" s="254"/>
      <c r="ARL20" s="254"/>
      <c r="ARM20" s="254"/>
      <c r="ARN20" s="254"/>
      <c r="ARO20" s="254"/>
      <c r="ARP20" s="254"/>
      <c r="ARQ20" s="254"/>
      <c r="ARR20" s="254"/>
      <c r="ARS20" s="254"/>
      <c r="ART20" s="254"/>
      <c r="ARU20" s="254"/>
      <c r="ARV20" s="254"/>
      <c r="ARW20" s="254"/>
      <c r="ARX20" s="254"/>
      <c r="ARY20" s="254"/>
      <c r="ARZ20" s="254"/>
      <c r="ASA20" s="254"/>
      <c r="ASB20" s="254"/>
      <c r="ASC20" s="254"/>
      <c r="ASD20" s="254"/>
      <c r="ASE20" s="254"/>
      <c r="ASF20" s="254"/>
      <c r="ASG20" s="254"/>
      <c r="ASH20" s="254"/>
      <c r="ASI20" s="254"/>
      <c r="ASJ20" s="254"/>
      <c r="ASK20" s="254"/>
      <c r="ASL20" s="254"/>
      <c r="ASM20" s="254"/>
      <c r="ASN20" s="254"/>
      <c r="ASO20" s="254"/>
      <c r="ASP20" s="254"/>
      <c r="ASQ20" s="254"/>
      <c r="ASR20" s="254"/>
      <c r="ASS20" s="254"/>
      <c r="AST20" s="254"/>
      <c r="ASU20" s="254"/>
      <c r="ASV20" s="254"/>
      <c r="ASW20" s="254"/>
      <c r="ASX20" s="254"/>
      <c r="ASY20" s="254"/>
      <c r="ASZ20" s="254"/>
      <c r="ATA20" s="254"/>
      <c r="ATB20" s="254"/>
      <c r="ATC20" s="254"/>
      <c r="ATD20" s="254"/>
      <c r="ATE20" s="254"/>
      <c r="ATF20" s="254"/>
      <c r="ATG20" s="254"/>
      <c r="ATH20" s="254"/>
      <c r="ATI20" s="254"/>
      <c r="ATJ20" s="254"/>
      <c r="ATK20" s="254"/>
      <c r="ATL20" s="254"/>
      <c r="ATM20" s="254"/>
      <c r="ATN20" s="254"/>
      <c r="ATO20" s="254"/>
      <c r="ATP20" s="254"/>
      <c r="ATQ20" s="254"/>
      <c r="ATR20" s="254"/>
      <c r="ATS20" s="254"/>
      <c r="ATT20" s="254"/>
      <c r="ATU20" s="254"/>
      <c r="ATV20" s="254"/>
      <c r="ATW20" s="254"/>
      <c r="ATX20" s="254"/>
      <c r="ATY20" s="254"/>
      <c r="ATZ20" s="254"/>
      <c r="AUA20" s="254"/>
      <c r="AUB20" s="254"/>
      <c r="AUC20" s="254"/>
      <c r="AUD20" s="254"/>
      <c r="AUE20" s="254"/>
      <c r="AUF20" s="254"/>
      <c r="AUG20" s="254"/>
      <c r="AUH20" s="254"/>
      <c r="AUI20" s="254"/>
      <c r="AUJ20" s="254"/>
      <c r="AUK20" s="254"/>
      <c r="AUL20" s="254"/>
      <c r="AUM20" s="254"/>
      <c r="AUN20" s="254"/>
      <c r="AUO20" s="254"/>
      <c r="AUP20" s="254"/>
      <c r="AUQ20" s="254"/>
      <c r="AUR20" s="254"/>
      <c r="AUS20" s="254"/>
      <c r="AUT20" s="254"/>
      <c r="AUU20" s="254"/>
      <c r="AUV20" s="254"/>
      <c r="AUW20" s="254"/>
      <c r="AUX20" s="254"/>
      <c r="AUY20" s="254"/>
      <c r="AUZ20" s="254"/>
      <c r="AVA20" s="254"/>
      <c r="AVB20" s="254"/>
      <c r="AVC20" s="254"/>
      <c r="AVD20" s="254"/>
      <c r="AVE20" s="254"/>
      <c r="AVF20" s="254"/>
      <c r="AVG20" s="254"/>
      <c r="AVH20" s="254"/>
      <c r="AVI20" s="254"/>
      <c r="AVJ20" s="254"/>
      <c r="AVK20" s="254"/>
      <c r="AVL20" s="254"/>
      <c r="AVM20" s="254"/>
      <c r="AVN20" s="254"/>
      <c r="AVO20" s="254"/>
      <c r="AVP20" s="254"/>
      <c r="AVQ20" s="254"/>
      <c r="AVR20" s="254"/>
      <c r="AVS20" s="254"/>
      <c r="AVT20" s="254"/>
      <c r="AVU20" s="254"/>
      <c r="AVV20" s="254"/>
      <c r="AVW20" s="254"/>
      <c r="AVX20" s="254"/>
      <c r="AVY20" s="254"/>
      <c r="AVZ20" s="254"/>
      <c r="AWA20" s="254"/>
      <c r="AWB20" s="254"/>
      <c r="AWC20" s="254"/>
      <c r="AWD20" s="254"/>
      <c r="AWE20" s="254"/>
      <c r="AWF20" s="254"/>
      <c r="AWG20" s="254"/>
      <c r="AWH20" s="254"/>
      <c r="AWI20" s="254"/>
      <c r="AWJ20" s="254"/>
      <c r="AWK20" s="254"/>
      <c r="AWL20" s="254"/>
      <c r="AWM20" s="254"/>
      <c r="AWN20" s="254"/>
      <c r="AWO20" s="254"/>
      <c r="AWP20" s="254"/>
      <c r="AWQ20" s="254"/>
      <c r="AWR20" s="254"/>
      <c r="AWS20" s="254"/>
      <c r="AWT20" s="254"/>
      <c r="AWU20" s="254"/>
      <c r="AWV20" s="254"/>
      <c r="AWW20" s="254"/>
      <c r="AWX20" s="254"/>
      <c r="AWY20" s="254"/>
      <c r="AWZ20" s="254"/>
      <c r="AXA20" s="254"/>
      <c r="AXB20" s="254"/>
      <c r="AXC20" s="254"/>
      <c r="AXD20" s="254"/>
      <c r="AXE20" s="254"/>
      <c r="AXF20" s="254"/>
      <c r="AXG20" s="254"/>
      <c r="AXH20" s="254"/>
      <c r="AXI20" s="254"/>
      <c r="AXJ20" s="254"/>
      <c r="AXK20" s="254"/>
      <c r="AXL20" s="254"/>
      <c r="AXM20" s="254"/>
      <c r="AXN20" s="254"/>
      <c r="AXO20" s="254"/>
      <c r="AXP20" s="254"/>
      <c r="AXQ20" s="254"/>
      <c r="AXR20" s="254"/>
      <c r="AXS20" s="254"/>
      <c r="AXT20" s="254"/>
      <c r="AXU20" s="254"/>
      <c r="AXV20" s="254"/>
      <c r="AXW20" s="254"/>
      <c r="AXX20" s="254"/>
      <c r="AXY20" s="254"/>
      <c r="AXZ20" s="254"/>
      <c r="AYA20" s="254"/>
      <c r="AYB20" s="254"/>
      <c r="AYC20" s="254"/>
      <c r="AYD20" s="254"/>
      <c r="AYE20" s="254"/>
      <c r="AYF20" s="254"/>
      <c r="AYG20" s="254"/>
      <c r="AYH20" s="254"/>
      <c r="AYI20" s="254"/>
      <c r="AYJ20" s="254"/>
      <c r="AYK20" s="254"/>
      <c r="AYL20" s="254"/>
      <c r="AYM20" s="254"/>
      <c r="AYN20" s="254"/>
      <c r="AYO20" s="254"/>
      <c r="AYP20" s="254"/>
      <c r="AYQ20" s="254"/>
      <c r="AYR20" s="254"/>
      <c r="AYS20" s="254"/>
      <c r="AYT20" s="254"/>
      <c r="AYU20" s="254"/>
      <c r="AYV20" s="254"/>
      <c r="AYW20" s="254"/>
      <c r="AYX20" s="254"/>
      <c r="AYY20" s="254"/>
      <c r="AYZ20" s="254"/>
      <c r="AZA20" s="254"/>
      <c r="AZB20" s="254"/>
      <c r="AZC20" s="254"/>
      <c r="AZD20" s="254"/>
      <c r="AZE20" s="254"/>
      <c r="AZF20" s="254"/>
      <c r="AZG20" s="254"/>
      <c r="AZH20" s="254"/>
      <c r="AZI20" s="254"/>
      <c r="AZJ20" s="254"/>
      <c r="AZK20" s="254"/>
      <c r="AZL20" s="254"/>
      <c r="AZM20" s="254"/>
      <c r="AZN20" s="254"/>
      <c r="AZO20" s="254"/>
      <c r="AZP20" s="254"/>
      <c r="AZQ20" s="254"/>
      <c r="AZR20" s="254"/>
      <c r="AZS20" s="254"/>
      <c r="AZT20" s="254"/>
      <c r="AZU20" s="254"/>
      <c r="AZV20" s="254"/>
      <c r="AZW20" s="254"/>
      <c r="AZX20" s="254"/>
      <c r="AZY20" s="254"/>
      <c r="AZZ20" s="254"/>
      <c r="BAA20" s="254"/>
      <c r="BAB20" s="254"/>
      <c r="BAC20" s="254"/>
      <c r="BAD20" s="254"/>
      <c r="BAE20" s="254"/>
      <c r="BAF20" s="254"/>
      <c r="BAG20" s="254"/>
      <c r="BAH20" s="254"/>
      <c r="BAI20" s="254"/>
      <c r="BAJ20" s="254"/>
      <c r="BAK20" s="254"/>
      <c r="BAL20" s="254"/>
      <c r="BAM20" s="254"/>
      <c r="BAN20" s="254"/>
      <c r="BAO20" s="254"/>
      <c r="BAP20" s="254"/>
      <c r="BAQ20" s="254"/>
      <c r="BAR20" s="254"/>
      <c r="BAS20" s="254"/>
      <c r="BAT20" s="254"/>
      <c r="BAU20" s="254"/>
      <c r="BAV20" s="254"/>
      <c r="BAW20" s="254"/>
      <c r="BAX20" s="254"/>
      <c r="BAY20" s="254"/>
      <c r="BAZ20" s="254"/>
      <c r="BBA20" s="254"/>
      <c r="BBB20" s="254"/>
      <c r="BBC20" s="254"/>
      <c r="BBD20" s="254"/>
      <c r="BBE20" s="254"/>
      <c r="BBF20" s="254"/>
      <c r="BBG20" s="254"/>
      <c r="BBH20" s="254"/>
      <c r="BBI20" s="254"/>
      <c r="BBJ20" s="254"/>
      <c r="BBK20" s="254"/>
      <c r="BBL20" s="254"/>
      <c r="BBM20" s="254"/>
      <c r="BBN20" s="254"/>
      <c r="BBO20" s="254"/>
      <c r="BBP20" s="254"/>
      <c r="BBQ20" s="254"/>
      <c r="BBR20" s="254"/>
      <c r="BBS20" s="254"/>
      <c r="BBT20" s="254"/>
      <c r="BBU20" s="254"/>
      <c r="BBV20" s="254"/>
      <c r="BBW20" s="254"/>
      <c r="BBX20" s="254"/>
      <c r="BBY20" s="254"/>
      <c r="BBZ20" s="254"/>
      <c r="BCA20" s="254"/>
      <c r="BCB20" s="254"/>
      <c r="BCC20" s="254"/>
      <c r="BCD20" s="254"/>
      <c r="BCE20" s="254"/>
      <c r="BCF20" s="254"/>
      <c r="BCG20" s="254"/>
      <c r="BCH20" s="254"/>
      <c r="BCI20" s="254"/>
      <c r="BCJ20" s="254"/>
      <c r="BCK20" s="254"/>
      <c r="BCL20" s="254"/>
      <c r="BCM20" s="254"/>
      <c r="BCN20" s="254"/>
      <c r="BCO20" s="254"/>
      <c r="BCP20" s="254"/>
      <c r="BCQ20" s="254"/>
      <c r="BCR20" s="254"/>
      <c r="BCS20" s="254"/>
      <c r="BCT20" s="254"/>
      <c r="BCU20" s="254"/>
      <c r="BCV20" s="254"/>
      <c r="BCW20" s="254"/>
      <c r="BCX20" s="254"/>
      <c r="BCY20" s="254"/>
      <c r="BCZ20" s="254"/>
      <c r="BDA20" s="254"/>
      <c r="BDB20" s="254"/>
      <c r="BDC20" s="254"/>
      <c r="BDD20" s="254"/>
      <c r="BDE20" s="254"/>
      <c r="BDF20" s="254"/>
      <c r="BDG20" s="254"/>
      <c r="BDH20" s="254"/>
      <c r="BDI20" s="254"/>
      <c r="BDJ20" s="254"/>
      <c r="BDK20" s="254"/>
      <c r="BDL20" s="254"/>
      <c r="BDM20" s="254"/>
      <c r="BDN20" s="254"/>
      <c r="BDO20" s="254"/>
      <c r="BDP20" s="254"/>
      <c r="BDQ20" s="254"/>
      <c r="BDR20" s="254"/>
      <c r="BDS20" s="254"/>
      <c r="BDT20" s="254"/>
      <c r="BDU20" s="254"/>
      <c r="BDV20" s="254"/>
      <c r="BDW20" s="254"/>
      <c r="BDX20" s="254"/>
      <c r="BDY20" s="254"/>
      <c r="BDZ20" s="254"/>
      <c r="BEA20" s="254"/>
      <c r="BEB20" s="254"/>
      <c r="BEC20" s="254"/>
      <c r="BED20" s="254"/>
      <c r="BEE20" s="254"/>
      <c r="BEF20" s="254"/>
      <c r="BEG20" s="254"/>
      <c r="BEH20" s="254"/>
      <c r="BEI20" s="254"/>
      <c r="BEJ20" s="254"/>
      <c r="BEK20" s="254"/>
      <c r="BEL20" s="254"/>
      <c r="BEM20" s="254"/>
      <c r="BEN20" s="254"/>
      <c r="BEO20" s="254"/>
      <c r="BEP20" s="254"/>
      <c r="BEQ20" s="254"/>
      <c r="BER20" s="254"/>
      <c r="BES20" s="254"/>
      <c r="BET20" s="254"/>
      <c r="BEU20" s="254"/>
      <c r="BEV20" s="254"/>
      <c r="BEW20" s="254"/>
      <c r="BEX20" s="254"/>
      <c r="BEY20" s="254"/>
      <c r="BEZ20" s="254"/>
      <c r="BFA20" s="254"/>
      <c r="BFB20" s="254"/>
      <c r="BFC20" s="254"/>
      <c r="BFD20" s="254"/>
      <c r="BFE20" s="254"/>
      <c r="BFF20" s="254"/>
      <c r="BFG20" s="254"/>
      <c r="BFH20" s="254"/>
      <c r="BFI20" s="254"/>
      <c r="BFJ20" s="254"/>
      <c r="BFK20" s="254"/>
      <c r="BFL20" s="254"/>
      <c r="BFM20" s="254"/>
      <c r="BFN20" s="254"/>
      <c r="BFO20" s="254"/>
      <c r="BFP20" s="254"/>
      <c r="BFQ20" s="254"/>
      <c r="BFR20" s="254"/>
      <c r="BFS20" s="254"/>
      <c r="BFT20" s="254"/>
      <c r="BFU20" s="254"/>
      <c r="BFV20" s="254"/>
      <c r="BFW20" s="254"/>
      <c r="BFX20" s="254"/>
      <c r="BFY20" s="254"/>
      <c r="BFZ20" s="254"/>
      <c r="BGA20" s="254"/>
      <c r="BGB20" s="254"/>
      <c r="BGC20" s="254"/>
      <c r="BGD20" s="254"/>
      <c r="BGE20" s="254"/>
      <c r="BGF20" s="254"/>
      <c r="BGG20" s="254"/>
      <c r="BGH20" s="254"/>
      <c r="BGI20" s="254"/>
      <c r="BGJ20" s="254"/>
      <c r="BGK20" s="254"/>
      <c r="BGL20" s="254"/>
      <c r="BGM20" s="254"/>
      <c r="BGN20" s="254"/>
      <c r="BGO20" s="254"/>
      <c r="BGP20" s="254"/>
      <c r="BGQ20" s="254"/>
      <c r="BGR20" s="254"/>
      <c r="BGS20" s="254"/>
      <c r="BGT20" s="254"/>
      <c r="BGU20" s="254"/>
      <c r="BGV20" s="254"/>
      <c r="BGW20" s="254"/>
      <c r="BGX20" s="254"/>
      <c r="BGY20" s="254"/>
      <c r="BGZ20" s="254"/>
      <c r="BHA20" s="254"/>
      <c r="BHB20" s="254"/>
      <c r="BHC20" s="254"/>
      <c r="BHD20" s="254"/>
      <c r="BHE20" s="254"/>
      <c r="BHF20" s="254"/>
      <c r="BHG20" s="254"/>
      <c r="BHH20" s="254"/>
      <c r="BHI20" s="254"/>
      <c r="BHJ20" s="254"/>
      <c r="BHK20" s="254"/>
      <c r="BHL20" s="254"/>
      <c r="BHM20" s="254"/>
      <c r="BHN20" s="254"/>
      <c r="BHO20" s="254"/>
      <c r="BHP20" s="254"/>
      <c r="BHQ20" s="254"/>
      <c r="BHR20" s="254"/>
      <c r="BHS20" s="254"/>
      <c r="BHT20" s="254"/>
      <c r="BHU20" s="254"/>
      <c r="BHV20" s="254"/>
      <c r="BHW20" s="254"/>
      <c r="BHX20" s="254"/>
      <c r="BHY20" s="254"/>
      <c r="BHZ20" s="254"/>
      <c r="BIA20" s="254"/>
      <c r="BIB20" s="254"/>
      <c r="BIC20" s="254"/>
      <c r="BID20" s="254"/>
      <c r="BIE20" s="254"/>
      <c r="BIF20" s="254"/>
      <c r="BIG20" s="254"/>
      <c r="BIH20" s="254"/>
      <c r="BII20" s="254"/>
      <c r="BIJ20" s="254"/>
      <c r="BIK20" s="254"/>
      <c r="BIL20" s="254"/>
      <c r="BIM20" s="254"/>
      <c r="BIN20" s="254"/>
      <c r="BIO20" s="254"/>
      <c r="BIP20" s="254"/>
      <c r="BIQ20" s="254"/>
      <c r="BIR20" s="254"/>
      <c r="BIS20" s="254"/>
      <c r="BIT20" s="254"/>
      <c r="BIU20" s="254"/>
      <c r="BIV20" s="254"/>
      <c r="BIW20" s="254"/>
      <c r="BIX20" s="254"/>
      <c r="BIY20" s="254"/>
      <c r="BIZ20" s="254"/>
      <c r="BJA20" s="254"/>
      <c r="BJB20" s="254"/>
      <c r="BJC20" s="254"/>
      <c r="BJD20" s="254"/>
      <c r="BJE20" s="254"/>
      <c r="BJF20" s="254"/>
      <c r="BJG20" s="254"/>
      <c r="BJH20" s="254"/>
      <c r="BJI20" s="254"/>
      <c r="BJJ20" s="254"/>
      <c r="BJK20" s="254"/>
      <c r="BJL20" s="254"/>
      <c r="BJM20" s="254"/>
      <c r="BJN20" s="254"/>
      <c r="BJO20" s="254"/>
      <c r="BJP20" s="254"/>
      <c r="BJQ20" s="254"/>
      <c r="BJR20" s="254"/>
      <c r="BJS20" s="254"/>
      <c r="BJT20" s="254"/>
      <c r="BJU20" s="254"/>
      <c r="BJV20" s="254"/>
      <c r="BJW20" s="254"/>
      <c r="BJX20" s="254"/>
      <c r="BJY20" s="254"/>
      <c r="BJZ20" s="254"/>
      <c r="BKA20" s="254"/>
      <c r="BKB20" s="254"/>
      <c r="BKC20" s="254"/>
      <c r="BKD20" s="254"/>
      <c r="BKE20" s="254"/>
      <c r="BKF20" s="254"/>
      <c r="BKG20" s="254"/>
      <c r="BKH20" s="254"/>
      <c r="BKI20" s="254"/>
      <c r="BKJ20" s="254"/>
      <c r="BKK20" s="254"/>
      <c r="BKL20" s="254"/>
      <c r="BKM20" s="254"/>
      <c r="BKN20" s="254"/>
      <c r="BKO20" s="254"/>
      <c r="BKP20" s="254"/>
      <c r="BKQ20" s="254"/>
      <c r="BKR20" s="254"/>
      <c r="BKS20" s="254"/>
      <c r="BKT20" s="254"/>
      <c r="BKU20" s="254"/>
      <c r="BKV20" s="254"/>
      <c r="BKW20" s="254"/>
      <c r="BKX20" s="254"/>
      <c r="BKY20" s="254"/>
      <c r="BKZ20" s="254"/>
      <c r="BLA20" s="254"/>
      <c r="BLB20" s="254"/>
      <c r="BLC20" s="254"/>
      <c r="BLD20" s="254"/>
      <c r="BLE20" s="254"/>
      <c r="BLF20" s="254"/>
      <c r="BLG20" s="254"/>
      <c r="BLH20" s="254"/>
      <c r="BLI20" s="254"/>
      <c r="BLJ20" s="254"/>
      <c r="BLK20" s="254"/>
      <c r="BLL20" s="254"/>
      <c r="BLM20" s="254"/>
      <c r="BLN20" s="254"/>
      <c r="BLO20" s="254"/>
      <c r="BLP20" s="254"/>
      <c r="BLQ20" s="254"/>
      <c r="BLR20" s="254"/>
      <c r="BLS20" s="254"/>
      <c r="BLT20" s="254"/>
      <c r="BLU20" s="254"/>
      <c r="BLV20" s="254"/>
      <c r="BLW20" s="254"/>
      <c r="BLX20" s="254"/>
      <c r="BLY20" s="254"/>
      <c r="BLZ20" s="254"/>
      <c r="BMA20" s="254"/>
      <c r="BMB20" s="254"/>
      <c r="BMC20" s="254"/>
      <c r="BMD20" s="254"/>
      <c r="BME20" s="254"/>
      <c r="BMF20" s="254"/>
      <c r="BMG20" s="254"/>
      <c r="BMH20" s="254"/>
      <c r="BMI20" s="254"/>
      <c r="BMJ20" s="254"/>
      <c r="BMK20" s="254"/>
      <c r="BML20" s="254"/>
      <c r="BMM20" s="254"/>
      <c r="BMN20" s="254"/>
      <c r="BMO20" s="254"/>
      <c r="BMP20" s="254"/>
      <c r="BMQ20" s="254"/>
      <c r="BMR20" s="254"/>
      <c r="BMS20" s="254"/>
      <c r="BMT20" s="254"/>
      <c r="BMU20" s="254"/>
      <c r="BMV20" s="254"/>
      <c r="BMW20" s="254"/>
      <c r="BMX20" s="254"/>
      <c r="BMY20" s="254"/>
      <c r="BMZ20" s="254"/>
      <c r="BNA20" s="254"/>
      <c r="BNB20" s="254"/>
      <c r="BNC20" s="254"/>
      <c r="BND20" s="254"/>
      <c r="BNE20" s="254"/>
      <c r="BNF20" s="254"/>
      <c r="BNG20" s="254"/>
      <c r="BNH20" s="254"/>
      <c r="BNI20" s="254"/>
      <c r="BNJ20" s="254"/>
      <c r="BNK20" s="254"/>
      <c r="BNL20" s="254"/>
      <c r="BNM20" s="254"/>
      <c r="BNN20" s="254"/>
      <c r="BNO20" s="254"/>
      <c r="BNP20" s="254"/>
      <c r="BNQ20" s="254"/>
      <c r="BNR20" s="254"/>
      <c r="BNS20" s="254"/>
      <c r="BNT20" s="254"/>
      <c r="BNU20" s="254"/>
      <c r="BNV20" s="254"/>
      <c r="BNW20" s="254"/>
      <c r="BNX20" s="254"/>
      <c r="BNY20" s="254"/>
      <c r="BNZ20" s="254"/>
      <c r="BOA20" s="254"/>
      <c r="BOB20" s="254"/>
      <c r="BOC20" s="254"/>
      <c r="BOD20" s="254"/>
      <c r="BOE20" s="254"/>
      <c r="BOF20" s="254"/>
      <c r="BOG20" s="254"/>
      <c r="BOH20" s="254"/>
      <c r="BOI20" s="254"/>
      <c r="BOJ20" s="254"/>
      <c r="BOK20" s="254"/>
      <c r="BOL20" s="254"/>
      <c r="BOM20" s="254"/>
      <c r="BON20" s="254"/>
      <c r="BOO20" s="254"/>
      <c r="BOP20" s="254"/>
      <c r="BOQ20" s="254"/>
      <c r="BOR20" s="254"/>
      <c r="BOS20" s="254"/>
      <c r="BOT20" s="254"/>
      <c r="BOU20" s="254"/>
      <c r="BOV20" s="254"/>
      <c r="BOW20" s="254"/>
      <c r="BOX20" s="254"/>
      <c r="BOY20" s="254"/>
      <c r="BOZ20" s="254"/>
      <c r="BPA20" s="254"/>
      <c r="BPB20" s="254"/>
      <c r="BPC20" s="254"/>
      <c r="BPD20" s="254"/>
      <c r="BPE20" s="254"/>
      <c r="BPF20" s="254"/>
      <c r="BPG20" s="254"/>
      <c r="BPH20" s="254"/>
      <c r="BPI20" s="254"/>
      <c r="BPJ20" s="254"/>
      <c r="BPK20" s="254"/>
      <c r="BPL20" s="254"/>
      <c r="BPM20" s="254"/>
      <c r="BPN20" s="254"/>
      <c r="BPO20" s="254"/>
      <c r="BPP20" s="254"/>
      <c r="BPQ20" s="254"/>
      <c r="BPR20" s="254"/>
      <c r="BPS20" s="254"/>
      <c r="BPT20" s="254"/>
      <c r="BPU20" s="254"/>
      <c r="BPV20" s="254"/>
      <c r="BPW20" s="254"/>
      <c r="BPX20" s="254"/>
      <c r="BPY20" s="254"/>
      <c r="BPZ20" s="254"/>
      <c r="BQA20" s="254"/>
      <c r="BQB20" s="254"/>
      <c r="BQC20" s="254"/>
      <c r="BQD20" s="254"/>
      <c r="BQE20" s="254"/>
      <c r="BQF20" s="254"/>
      <c r="BQG20" s="254"/>
      <c r="BQH20" s="254"/>
      <c r="BQI20" s="254"/>
      <c r="BQJ20" s="254"/>
      <c r="BQK20" s="254"/>
      <c r="BQL20" s="254"/>
      <c r="BQM20" s="254"/>
      <c r="BQN20" s="254"/>
      <c r="BQO20" s="254"/>
      <c r="BQP20" s="254"/>
      <c r="BQQ20" s="254"/>
      <c r="BQR20" s="254"/>
      <c r="BQS20" s="254"/>
      <c r="BQT20" s="254"/>
      <c r="BQU20" s="254"/>
      <c r="BQV20" s="254"/>
      <c r="BQW20" s="254"/>
      <c r="BQX20" s="254"/>
      <c r="BQY20" s="254"/>
      <c r="BQZ20" s="254"/>
      <c r="BRA20" s="254"/>
      <c r="BRB20" s="254"/>
      <c r="BRC20" s="254"/>
      <c r="BRD20" s="254"/>
      <c r="BRE20" s="254"/>
      <c r="BRF20" s="254"/>
      <c r="BRG20" s="254"/>
      <c r="BRH20" s="254"/>
      <c r="BRI20" s="254"/>
      <c r="BRJ20" s="254"/>
      <c r="BRK20" s="254"/>
      <c r="BRL20" s="254"/>
      <c r="BRM20" s="254"/>
      <c r="BRN20" s="254"/>
      <c r="BRO20" s="254"/>
      <c r="BRP20" s="254"/>
      <c r="BRQ20" s="254"/>
      <c r="BRR20" s="254"/>
      <c r="BRS20" s="254"/>
      <c r="BRT20" s="254"/>
      <c r="BRU20" s="254"/>
      <c r="BRV20" s="254"/>
      <c r="BRW20" s="254"/>
      <c r="BRX20" s="254"/>
      <c r="BRY20" s="254"/>
      <c r="BRZ20" s="254"/>
      <c r="BSA20" s="254"/>
      <c r="BSB20" s="254"/>
      <c r="BSC20" s="254"/>
      <c r="BSD20" s="254"/>
      <c r="BSE20" s="254"/>
      <c r="BSF20" s="254"/>
      <c r="BSG20" s="254"/>
      <c r="BSH20" s="254"/>
      <c r="BSI20" s="254"/>
      <c r="BSJ20" s="254"/>
      <c r="BSK20" s="254"/>
      <c r="BSL20" s="254"/>
      <c r="BSM20" s="254"/>
      <c r="BSN20" s="254"/>
      <c r="BSO20" s="254"/>
      <c r="BSP20" s="254"/>
      <c r="BSQ20" s="254"/>
      <c r="BSR20" s="254"/>
      <c r="BSS20" s="254"/>
      <c r="BST20" s="254"/>
      <c r="BSU20" s="254"/>
      <c r="BSV20" s="254"/>
      <c r="BSW20" s="254"/>
      <c r="BSX20" s="254"/>
      <c r="BSY20" s="254"/>
      <c r="BSZ20" s="254"/>
      <c r="BTA20" s="254"/>
      <c r="BTB20" s="254"/>
      <c r="BTC20" s="254"/>
      <c r="BTD20" s="254"/>
      <c r="BTE20" s="254"/>
      <c r="BTF20" s="254"/>
      <c r="BTG20" s="254"/>
      <c r="BTH20" s="254"/>
      <c r="BTI20" s="254"/>
      <c r="BTJ20" s="254"/>
      <c r="BTK20" s="254"/>
      <c r="BTL20" s="254"/>
      <c r="BTM20" s="254"/>
      <c r="BTN20" s="254"/>
      <c r="BTO20" s="254"/>
      <c r="BTP20" s="254"/>
      <c r="BTQ20" s="254"/>
      <c r="BTR20" s="254"/>
      <c r="BTS20" s="254"/>
      <c r="BTT20" s="254"/>
      <c r="BTU20" s="254"/>
      <c r="BTV20" s="254"/>
      <c r="BTW20" s="254"/>
      <c r="BTX20" s="254"/>
      <c r="BTY20" s="254"/>
      <c r="BTZ20" s="254"/>
      <c r="BUA20" s="254"/>
      <c r="BUB20" s="254"/>
      <c r="BUC20" s="254"/>
      <c r="BUD20" s="254"/>
      <c r="BUE20" s="254"/>
      <c r="BUF20" s="254"/>
      <c r="BUG20" s="254"/>
      <c r="BUH20" s="254"/>
      <c r="BUI20" s="254"/>
      <c r="BUJ20" s="254"/>
      <c r="BUK20" s="254"/>
      <c r="BUL20" s="254"/>
      <c r="BUM20" s="254"/>
      <c r="BUN20" s="254"/>
      <c r="BUO20" s="254"/>
      <c r="BUP20" s="254"/>
      <c r="BUQ20" s="254"/>
      <c r="BUR20" s="254"/>
      <c r="BUS20" s="254"/>
      <c r="BUT20" s="254"/>
      <c r="BUU20" s="254"/>
      <c r="BUV20" s="254"/>
      <c r="BUW20" s="254"/>
      <c r="BUX20" s="254"/>
      <c r="BUY20" s="254"/>
      <c r="BUZ20" s="254"/>
      <c r="BVA20" s="254"/>
      <c r="BVB20" s="254"/>
      <c r="BVC20" s="254"/>
      <c r="BVD20" s="254"/>
      <c r="BVE20" s="254"/>
      <c r="BVF20" s="254"/>
      <c r="BVG20" s="254"/>
      <c r="BVH20" s="254"/>
      <c r="BVI20" s="254"/>
      <c r="BVJ20" s="254"/>
      <c r="BVK20" s="254"/>
      <c r="BVL20" s="254"/>
      <c r="BVM20" s="254"/>
      <c r="BVN20" s="254"/>
      <c r="BVO20" s="254"/>
      <c r="BVP20" s="254"/>
      <c r="BVQ20" s="254"/>
      <c r="BVR20" s="254"/>
      <c r="BVS20" s="254"/>
      <c r="BVT20" s="254"/>
      <c r="BVU20" s="254"/>
      <c r="BVV20" s="254"/>
      <c r="BVW20" s="254"/>
      <c r="BVX20" s="254"/>
      <c r="BVY20" s="254"/>
      <c r="BVZ20" s="254"/>
      <c r="BWA20" s="254"/>
      <c r="BWB20" s="254"/>
      <c r="BWC20" s="254"/>
      <c r="BWD20" s="254"/>
      <c r="BWE20" s="254"/>
      <c r="BWF20" s="254"/>
      <c r="BWG20" s="254"/>
      <c r="BWH20" s="254"/>
      <c r="BWI20" s="254"/>
      <c r="BWJ20" s="254"/>
      <c r="BWK20" s="254"/>
      <c r="BWL20" s="254"/>
      <c r="BWM20" s="254"/>
      <c r="BWN20" s="254"/>
      <c r="BWO20" s="254"/>
      <c r="BWP20" s="254"/>
      <c r="BWQ20" s="254"/>
      <c r="BWR20" s="254"/>
      <c r="BWS20" s="254"/>
      <c r="BWT20" s="254"/>
      <c r="BWU20" s="254"/>
      <c r="BWV20" s="254"/>
      <c r="BWW20" s="254"/>
      <c r="BWX20" s="254"/>
      <c r="BWY20" s="254"/>
      <c r="BWZ20" s="254"/>
      <c r="BXA20" s="254"/>
      <c r="BXB20" s="254"/>
      <c r="BXC20" s="254"/>
      <c r="BXD20" s="254"/>
      <c r="BXE20" s="254"/>
      <c r="BXF20" s="254"/>
      <c r="BXG20" s="254"/>
      <c r="BXH20" s="254"/>
      <c r="BXI20" s="254"/>
      <c r="BXJ20" s="254"/>
      <c r="BXK20" s="254"/>
      <c r="BXL20" s="254"/>
      <c r="BXM20" s="254"/>
      <c r="BXN20" s="254"/>
      <c r="BXO20" s="254"/>
      <c r="BXP20" s="254"/>
      <c r="BXQ20" s="254"/>
      <c r="BXR20" s="254"/>
      <c r="BXS20" s="254"/>
      <c r="BXT20" s="254"/>
      <c r="BXU20" s="254"/>
      <c r="BXV20" s="254"/>
      <c r="BXW20" s="254"/>
      <c r="BXX20" s="254"/>
      <c r="BXY20" s="254"/>
      <c r="BXZ20" s="254"/>
      <c r="BYA20" s="254"/>
      <c r="BYB20" s="254"/>
      <c r="BYC20" s="254"/>
      <c r="BYD20" s="254"/>
      <c r="BYE20" s="254"/>
      <c r="BYF20" s="254"/>
      <c r="BYG20" s="254"/>
      <c r="BYH20" s="254"/>
      <c r="BYI20" s="254"/>
      <c r="BYJ20" s="254"/>
      <c r="BYK20" s="254"/>
      <c r="BYL20" s="254"/>
      <c r="BYM20" s="254"/>
      <c r="BYN20" s="254"/>
      <c r="BYO20" s="254"/>
      <c r="BYP20" s="254"/>
      <c r="BYQ20" s="254"/>
      <c r="BYR20" s="254"/>
      <c r="BYS20" s="254"/>
      <c r="BYT20" s="254"/>
      <c r="BYU20" s="254"/>
      <c r="BYV20" s="254"/>
      <c r="BYW20" s="254"/>
      <c r="BYX20" s="254"/>
      <c r="BYY20" s="254"/>
      <c r="BYZ20" s="254"/>
      <c r="BZA20" s="254"/>
      <c r="BZB20" s="254"/>
      <c r="BZC20" s="254"/>
      <c r="BZD20" s="254"/>
      <c r="BZE20" s="254"/>
      <c r="BZF20" s="254"/>
      <c r="BZG20" s="254"/>
      <c r="BZH20" s="254"/>
      <c r="BZI20" s="254"/>
      <c r="BZJ20" s="254"/>
      <c r="BZK20" s="254"/>
      <c r="BZL20" s="254"/>
      <c r="BZM20" s="254"/>
      <c r="BZN20" s="254"/>
      <c r="BZO20" s="254"/>
      <c r="BZP20" s="254"/>
      <c r="BZQ20" s="254"/>
      <c r="BZR20" s="254"/>
      <c r="BZS20" s="254"/>
      <c r="BZT20" s="254"/>
      <c r="BZU20" s="254"/>
      <c r="BZV20" s="254"/>
      <c r="BZW20" s="254"/>
      <c r="BZX20" s="254"/>
      <c r="BZY20" s="254"/>
      <c r="BZZ20" s="254"/>
      <c r="CAA20" s="254"/>
      <c r="CAB20" s="254"/>
      <c r="CAC20" s="254"/>
      <c r="CAD20" s="254"/>
      <c r="CAE20" s="254"/>
      <c r="CAF20" s="254"/>
      <c r="CAG20" s="254"/>
      <c r="CAH20" s="254"/>
      <c r="CAI20" s="254"/>
      <c r="CAJ20" s="254"/>
      <c r="CAK20" s="254"/>
      <c r="CAL20" s="254"/>
      <c r="CAM20" s="254"/>
      <c r="CAN20" s="254"/>
      <c r="CAO20" s="254"/>
      <c r="CAP20" s="254"/>
      <c r="CAQ20" s="254"/>
      <c r="CAR20" s="254"/>
      <c r="CAS20" s="254"/>
      <c r="CAT20" s="254"/>
      <c r="CAU20" s="254"/>
      <c r="CAV20" s="254"/>
      <c r="CAW20" s="254"/>
      <c r="CAX20" s="254"/>
      <c r="CAY20" s="254"/>
      <c r="CAZ20" s="254"/>
      <c r="CBA20" s="254"/>
      <c r="CBB20" s="254"/>
      <c r="CBC20" s="254"/>
      <c r="CBD20" s="254"/>
      <c r="CBE20" s="254"/>
      <c r="CBF20" s="254"/>
      <c r="CBG20" s="254"/>
      <c r="CBH20" s="254"/>
      <c r="CBI20" s="254"/>
      <c r="CBJ20" s="254"/>
      <c r="CBK20" s="254"/>
      <c r="CBL20" s="254"/>
      <c r="CBM20" s="254"/>
      <c r="CBN20" s="254"/>
      <c r="CBO20" s="254"/>
      <c r="CBP20" s="254"/>
      <c r="CBQ20" s="254"/>
      <c r="CBR20" s="254"/>
      <c r="CBS20" s="254"/>
      <c r="CBT20" s="254"/>
      <c r="CBU20" s="254"/>
      <c r="CBV20" s="254"/>
      <c r="CBW20" s="254"/>
      <c r="CBX20" s="254"/>
      <c r="CBY20" s="254"/>
      <c r="CBZ20" s="254"/>
      <c r="CCA20" s="254"/>
      <c r="CCB20" s="254"/>
      <c r="CCC20" s="254"/>
      <c r="CCD20" s="254"/>
      <c r="CCE20" s="254"/>
      <c r="CCF20" s="254"/>
      <c r="CCG20" s="254"/>
      <c r="CCH20" s="254"/>
      <c r="CCI20" s="254"/>
      <c r="CCJ20" s="254"/>
      <c r="CCK20" s="254"/>
      <c r="CCL20" s="254"/>
      <c r="CCM20" s="254"/>
      <c r="CCN20" s="254"/>
      <c r="CCO20" s="254"/>
      <c r="CCP20" s="254"/>
      <c r="CCQ20" s="254"/>
      <c r="CCR20" s="254"/>
      <c r="CCS20" s="254"/>
      <c r="CCT20" s="254"/>
      <c r="CCU20" s="254"/>
      <c r="CCV20" s="254"/>
      <c r="CCW20" s="254"/>
      <c r="CCX20" s="254"/>
      <c r="CCY20" s="254"/>
      <c r="CCZ20" s="254"/>
      <c r="CDA20" s="254"/>
      <c r="CDB20" s="254"/>
      <c r="CDC20" s="254"/>
      <c r="CDD20" s="254"/>
      <c r="CDE20" s="254"/>
      <c r="CDF20" s="254"/>
      <c r="CDG20" s="254"/>
      <c r="CDH20" s="254"/>
      <c r="CDI20" s="254"/>
      <c r="CDJ20" s="254"/>
      <c r="CDK20" s="254"/>
      <c r="CDL20" s="254"/>
      <c r="CDM20" s="254"/>
      <c r="CDN20" s="254"/>
      <c r="CDO20" s="254"/>
      <c r="CDP20" s="254"/>
      <c r="CDQ20" s="254"/>
      <c r="CDR20" s="254"/>
      <c r="CDS20" s="254"/>
      <c r="CDT20" s="254"/>
      <c r="CDU20" s="254"/>
      <c r="CDV20" s="254"/>
      <c r="CDW20" s="254"/>
      <c r="CDX20" s="254"/>
      <c r="CDY20" s="254"/>
      <c r="CDZ20" s="254"/>
      <c r="CEA20" s="254"/>
      <c r="CEB20" s="254"/>
      <c r="CEC20" s="254"/>
      <c r="CED20" s="254"/>
      <c r="CEE20" s="254"/>
      <c r="CEF20" s="254"/>
      <c r="CEG20" s="254"/>
      <c r="CEH20" s="254"/>
      <c r="CEI20" s="254"/>
      <c r="CEJ20" s="254"/>
      <c r="CEK20" s="254"/>
      <c r="CEL20" s="254"/>
      <c r="CEM20" s="254"/>
      <c r="CEN20" s="254"/>
      <c r="CEO20" s="254"/>
      <c r="CEP20" s="254"/>
      <c r="CEQ20" s="254"/>
      <c r="CER20" s="254"/>
      <c r="CES20" s="254"/>
      <c r="CET20" s="254"/>
      <c r="CEU20" s="254"/>
      <c r="CEV20" s="254"/>
      <c r="CEW20" s="254"/>
      <c r="CEX20" s="254"/>
      <c r="CEY20" s="254"/>
      <c r="CEZ20" s="254"/>
      <c r="CFA20" s="254"/>
      <c r="CFB20" s="254"/>
      <c r="CFC20" s="254"/>
      <c r="CFD20" s="254"/>
      <c r="CFE20" s="254"/>
      <c r="CFF20" s="254"/>
      <c r="CFG20" s="254"/>
      <c r="CFH20" s="254"/>
      <c r="CFI20" s="254"/>
      <c r="CFJ20" s="254"/>
      <c r="CFK20" s="254"/>
      <c r="CFL20" s="254"/>
      <c r="CFM20" s="254"/>
      <c r="CFN20" s="254"/>
      <c r="CFO20" s="254"/>
      <c r="CFP20" s="254"/>
      <c r="CFQ20" s="254"/>
      <c r="CFR20" s="254"/>
      <c r="CFS20" s="254"/>
      <c r="CFT20" s="254"/>
      <c r="CFU20" s="254"/>
      <c r="CFV20" s="254"/>
      <c r="CFW20" s="254"/>
      <c r="CFX20" s="254"/>
      <c r="CFY20" s="254"/>
      <c r="CFZ20" s="254"/>
      <c r="CGA20" s="254"/>
      <c r="CGB20" s="254"/>
      <c r="CGC20" s="254"/>
      <c r="CGD20" s="254"/>
      <c r="CGE20" s="254"/>
      <c r="CGF20" s="254"/>
      <c r="CGG20" s="254"/>
      <c r="CGH20" s="254"/>
      <c r="CGI20" s="254"/>
      <c r="CGJ20" s="254"/>
      <c r="CGK20" s="254"/>
      <c r="CGL20" s="254"/>
      <c r="CGM20" s="254"/>
      <c r="CGN20" s="254"/>
      <c r="CGO20" s="254"/>
      <c r="CGP20" s="254"/>
      <c r="CGQ20" s="254"/>
      <c r="CGR20" s="254"/>
      <c r="CGS20" s="254"/>
      <c r="CGT20" s="254"/>
      <c r="CGU20" s="254"/>
      <c r="CGV20" s="254"/>
      <c r="CGW20" s="254"/>
      <c r="CGX20" s="254"/>
      <c r="CGY20" s="254"/>
      <c r="CGZ20" s="254"/>
      <c r="CHA20" s="254"/>
      <c r="CHB20" s="254"/>
      <c r="CHC20" s="254"/>
      <c r="CHD20" s="254"/>
      <c r="CHE20" s="254"/>
      <c r="CHF20" s="254"/>
      <c r="CHG20" s="254"/>
      <c r="CHH20" s="254"/>
      <c r="CHI20" s="254"/>
      <c r="CHJ20" s="254"/>
      <c r="CHK20" s="254"/>
      <c r="CHL20" s="254"/>
      <c r="CHM20" s="254"/>
      <c r="CHN20" s="254"/>
      <c r="CHO20" s="254"/>
      <c r="CHP20" s="254"/>
      <c r="CHQ20" s="254"/>
      <c r="CHR20" s="254"/>
      <c r="CHS20" s="254"/>
      <c r="CHT20" s="254"/>
      <c r="CHU20" s="254"/>
      <c r="CHV20" s="254"/>
      <c r="CHW20" s="254"/>
      <c r="CHX20" s="254"/>
      <c r="CHY20" s="254"/>
      <c r="CHZ20" s="254"/>
      <c r="CIA20" s="254"/>
      <c r="CIB20" s="254"/>
      <c r="CIC20" s="254"/>
      <c r="CID20" s="254"/>
      <c r="CIE20" s="254"/>
      <c r="CIF20" s="254"/>
      <c r="CIG20" s="254"/>
      <c r="CIH20" s="254"/>
      <c r="CII20" s="254"/>
      <c r="CIJ20" s="254"/>
      <c r="CIK20" s="254"/>
      <c r="CIL20" s="254"/>
      <c r="CIM20" s="254"/>
      <c r="CIN20" s="254"/>
      <c r="CIO20" s="254"/>
      <c r="CIP20" s="254"/>
      <c r="CIQ20" s="254"/>
      <c r="CIR20" s="254"/>
      <c r="CIS20" s="254"/>
      <c r="CIT20" s="254"/>
      <c r="CIU20" s="254"/>
      <c r="CIV20" s="254"/>
      <c r="CIW20" s="254"/>
      <c r="CIX20" s="254"/>
      <c r="CIY20" s="254"/>
      <c r="CIZ20" s="254"/>
      <c r="CJA20" s="254"/>
      <c r="CJB20" s="254"/>
      <c r="CJC20" s="254"/>
      <c r="CJD20" s="254"/>
      <c r="CJE20" s="254"/>
      <c r="CJF20" s="254"/>
      <c r="CJG20" s="254"/>
      <c r="CJH20" s="254"/>
      <c r="CJI20" s="254"/>
      <c r="CJJ20" s="254"/>
      <c r="CJK20" s="254"/>
      <c r="CJL20" s="254"/>
      <c r="CJM20" s="254"/>
      <c r="CJN20" s="254"/>
      <c r="CJO20" s="254"/>
      <c r="CJP20" s="254"/>
      <c r="CJQ20" s="254"/>
      <c r="CJR20" s="254"/>
      <c r="CJS20" s="254"/>
      <c r="CJT20" s="254"/>
      <c r="CJU20" s="254"/>
      <c r="CJV20" s="254"/>
      <c r="CJW20" s="254"/>
      <c r="CJX20" s="254"/>
      <c r="CJY20" s="254"/>
      <c r="CJZ20" s="254"/>
      <c r="CKA20" s="254"/>
      <c r="CKB20" s="254"/>
      <c r="CKC20" s="254"/>
      <c r="CKD20" s="254"/>
      <c r="CKE20" s="254"/>
      <c r="CKF20" s="254"/>
      <c r="CKG20" s="254"/>
      <c r="CKH20" s="254"/>
      <c r="CKI20" s="254"/>
      <c r="CKJ20" s="254"/>
      <c r="CKK20" s="254"/>
      <c r="CKL20" s="254"/>
      <c r="CKM20" s="254"/>
      <c r="CKN20" s="254"/>
      <c r="CKO20" s="254"/>
      <c r="CKP20" s="254"/>
      <c r="CKQ20" s="254"/>
      <c r="CKR20" s="254"/>
      <c r="CKS20" s="254"/>
      <c r="CKT20" s="254"/>
      <c r="CKU20" s="254"/>
      <c r="CKV20" s="254"/>
      <c r="CKW20" s="254"/>
      <c r="CKX20" s="254"/>
      <c r="CKY20" s="254"/>
      <c r="CKZ20" s="254"/>
      <c r="CLA20" s="254"/>
      <c r="CLB20" s="254"/>
      <c r="CLC20" s="254"/>
      <c r="CLD20" s="254"/>
      <c r="CLE20" s="254"/>
      <c r="CLF20" s="254"/>
      <c r="CLG20" s="254"/>
      <c r="CLH20" s="254"/>
      <c r="CLI20" s="254"/>
      <c r="CLJ20" s="254"/>
      <c r="CLK20" s="254"/>
      <c r="CLL20" s="254"/>
      <c r="CLM20" s="254"/>
      <c r="CLN20" s="254"/>
      <c r="CLO20" s="254"/>
      <c r="CLP20" s="254"/>
      <c r="CLQ20" s="254"/>
      <c r="CLR20" s="254"/>
      <c r="CLS20" s="254"/>
      <c r="CLT20" s="254"/>
      <c r="CLU20" s="254"/>
      <c r="CLV20" s="254"/>
      <c r="CLW20" s="254"/>
      <c r="CLX20" s="254"/>
      <c r="CLY20" s="254"/>
      <c r="CLZ20" s="254"/>
      <c r="CMA20" s="254"/>
      <c r="CMB20" s="254"/>
      <c r="CMC20" s="254"/>
      <c r="CMD20" s="254"/>
      <c r="CME20" s="254"/>
      <c r="CMF20" s="254"/>
      <c r="CMG20" s="254"/>
      <c r="CMH20" s="254"/>
      <c r="CMI20" s="254"/>
      <c r="CMJ20" s="254"/>
      <c r="CMK20" s="254"/>
      <c r="CML20" s="254"/>
      <c r="CMM20" s="254"/>
      <c r="CMN20" s="254"/>
      <c r="CMO20" s="254"/>
      <c r="CMP20" s="254"/>
      <c r="CMQ20" s="254"/>
      <c r="CMR20" s="254"/>
      <c r="CMS20" s="254"/>
      <c r="CMT20" s="254"/>
      <c r="CMU20" s="254"/>
      <c r="CMV20" s="254"/>
      <c r="CMW20" s="254"/>
      <c r="CMX20" s="254"/>
      <c r="CMY20" s="254"/>
      <c r="CMZ20" s="254"/>
      <c r="CNA20" s="254"/>
      <c r="CNB20" s="254"/>
      <c r="CNC20" s="254"/>
      <c r="CND20" s="254"/>
      <c r="CNE20" s="254"/>
      <c r="CNF20" s="254"/>
      <c r="CNG20" s="254"/>
      <c r="CNH20" s="254"/>
      <c r="CNI20" s="254"/>
      <c r="CNJ20" s="254"/>
      <c r="CNK20" s="254"/>
      <c r="CNL20" s="254"/>
      <c r="CNM20" s="254"/>
      <c r="CNN20" s="254"/>
      <c r="CNO20" s="254"/>
      <c r="CNP20" s="254"/>
      <c r="CNQ20" s="254"/>
      <c r="CNR20" s="254"/>
      <c r="CNS20" s="254"/>
      <c r="CNT20" s="254"/>
      <c r="CNU20" s="254"/>
      <c r="CNV20" s="254"/>
      <c r="CNW20" s="254"/>
      <c r="CNX20" s="254"/>
      <c r="CNY20" s="254"/>
      <c r="CNZ20" s="254"/>
      <c r="COA20" s="254"/>
      <c r="COB20" s="254"/>
      <c r="COC20" s="254"/>
      <c r="COD20" s="254"/>
      <c r="COE20" s="254"/>
      <c r="COF20" s="254"/>
      <c r="COG20" s="254"/>
      <c r="COH20" s="254"/>
      <c r="COI20" s="254"/>
      <c r="COJ20" s="254"/>
      <c r="COK20" s="254"/>
      <c r="COL20" s="254"/>
      <c r="COM20" s="254"/>
      <c r="CON20" s="254"/>
      <c r="COO20" s="254"/>
      <c r="COP20" s="254"/>
      <c r="COQ20" s="254"/>
      <c r="COR20" s="254"/>
      <c r="COS20" s="254"/>
      <c r="COT20" s="254"/>
      <c r="COU20" s="254"/>
      <c r="COV20" s="254"/>
      <c r="COW20" s="254"/>
      <c r="COX20" s="254"/>
      <c r="COY20" s="254"/>
      <c r="COZ20" s="254"/>
      <c r="CPA20" s="254"/>
      <c r="CPB20" s="254"/>
      <c r="CPC20" s="254"/>
      <c r="CPD20" s="254"/>
      <c r="CPE20" s="254"/>
      <c r="CPF20" s="254"/>
      <c r="CPG20" s="254"/>
      <c r="CPH20" s="254"/>
      <c r="CPI20" s="254"/>
      <c r="CPJ20" s="254"/>
      <c r="CPK20" s="254"/>
      <c r="CPL20" s="254"/>
      <c r="CPM20" s="254"/>
      <c r="CPN20" s="254"/>
      <c r="CPO20" s="254"/>
      <c r="CPP20" s="254"/>
      <c r="CPQ20" s="254"/>
      <c r="CPR20" s="254"/>
      <c r="CPS20" s="254"/>
      <c r="CPT20" s="254"/>
      <c r="CPU20" s="254"/>
      <c r="CPV20" s="254"/>
      <c r="CPW20" s="254"/>
      <c r="CPX20" s="254"/>
      <c r="CPY20" s="254"/>
      <c r="CPZ20" s="254"/>
      <c r="CQA20" s="254"/>
      <c r="CQB20" s="254"/>
      <c r="CQC20" s="254"/>
      <c r="CQD20" s="254"/>
      <c r="CQE20" s="254"/>
      <c r="CQF20" s="254"/>
      <c r="CQG20" s="254"/>
      <c r="CQH20" s="254"/>
      <c r="CQI20" s="254"/>
      <c r="CQJ20" s="254"/>
      <c r="CQK20" s="254"/>
      <c r="CQL20" s="254"/>
      <c r="CQM20" s="254"/>
      <c r="CQN20" s="254"/>
      <c r="CQO20" s="254"/>
      <c r="CQP20" s="254"/>
      <c r="CQQ20" s="254"/>
      <c r="CQR20" s="254"/>
      <c r="CQS20" s="254"/>
      <c r="CQT20" s="254"/>
      <c r="CQU20" s="254"/>
      <c r="CQV20" s="254"/>
      <c r="CQW20" s="254"/>
      <c r="CQX20" s="254"/>
      <c r="CQY20" s="254"/>
      <c r="CQZ20" s="254"/>
      <c r="CRA20" s="254"/>
      <c r="CRB20" s="254"/>
      <c r="CRC20" s="254"/>
      <c r="CRD20" s="254"/>
      <c r="CRE20" s="254"/>
      <c r="CRF20" s="254"/>
      <c r="CRG20" s="254"/>
      <c r="CRH20" s="254"/>
      <c r="CRI20" s="254"/>
      <c r="CRJ20" s="254"/>
      <c r="CRK20" s="254"/>
      <c r="CRL20" s="254"/>
      <c r="CRM20" s="254"/>
      <c r="CRN20" s="254"/>
      <c r="CRO20" s="254"/>
      <c r="CRP20" s="254"/>
      <c r="CRQ20" s="254"/>
      <c r="CRR20" s="254"/>
      <c r="CRS20" s="254"/>
      <c r="CRT20" s="254"/>
      <c r="CRU20" s="254"/>
      <c r="CRV20" s="254"/>
      <c r="CRW20" s="254"/>
      <c r="CRX20" s="254"/>
      <c r="CRY20" s="254"/>
      <c r="CRZ20" s="254"/>
      <c r="CSA20" s="254"/>
      <c r="CSB20" s="254"/>
      <c r="CSC20" s="254"/>
      <c r="CSD20" s="254"/>
      <c r="CSE20" s="254"/>
      <c r="CSF20" s="254"/>
      <c r="CSG20" s="254"/>
      <c r="CSH20" s="254"/>
      <c r="CSI20" s="254"/>
      <c r="CSJ20" s="254"/>
      <c r="CSK20" s="254"/>
      <c r="CSL20" s="254"/>
      <c r="CSM20" s="254"/>
      <c r="CSN20" s="254"/>
      <c r="CSO20" s="254"/>
      <c r="CSP20" s="254"/>
      <c r="CSQ20" s="254"/>
      <c r="CSR20" s="254"/>
      <c r="CSS20" s="254"/>
      <c r="CST20" s="254"/>
      <c r="CSU20" s="254"/>
      <c r="CSV20" s="254"/>
      <c r="CSW20" s="254"/>
      <c r="CSX20" s="254"/>
      <c r="CSY20" s="254"/>
      <c r="CSZ20" s="254"/>
      <c r="CTA20" s="254"/>
      <c r="CTB20" s="254"/>
      <c r="CTC20" s="254"/>
      <c r="CTD20" s="254"/>
      <c r="CTE20" s="254"/>
      <c r="CTF20" s="254"/>
      <c r="CTG20" s="254"/>
      <c r="CTH20" s="254"/>
      <c r="CTI20" s="254"/>
      <c r="CTJ20" s="254"/>
      <c r="CTK20" s="254"/>
      <c r="CTL20" s="254"/>
      <c r="CTM20" s="254"/>
      <c r="CTN20" s="254"/>
      <c r="CTO20" s="254"/>
      <c r="CTP20" s="254"/>
      <c r="CTQ20" s="254"/>
      <c r="CTR20" s="254"/>
      <c r="CTS20" s="254"/>
      <c r="CTT20" s="254"/>
      <c r="CTU20" s="254"/>
      <c r="CTV20" s="254"/>
      <c r="CTW20" s="254"/>
      <c r="CTX20" s="254"/>
      <c r="CTY20" s="254"/>
      <c r="CTZ20" s="254"/>
      <c r="CUA20" s="254"/>
      <c r="CUB20" s="254"/>
      <c r="CUC20" s="254"/>
      <c r="CUD20" s="254"/>
      <c r="CUE20" s="254"/>
      <c r="CUF20" s="254"/>
      <c r="CUG20" s="254"/>
      <c r="CUH20" s="254"/>
      <c r="CUI20" s="254"/>
      <c r="CUJ20" s="254"/>
      <c r="CUK20" s="254"/>
      <c r="CUL20" s="254"/>
      <c r="CUM20" s="254"/>
      <c r="CUN20" s="254"/>
      <c r="CUO20" s="254"/>
      <c r="CUP20" s="254"/>
      <c r="CUQ20" s="254"/>
      <c r="CUR20" s="254"/>
      <c r="CUS20" s="254"/>
      <c r="CUT20" s="254"/>
      <c r="CUU20" s="254"/>
      <c r="CUV20" s="254"/>
      <c r="CUW20" s="254"/>
      <c r="CUX20" s="254"/>
      <c r="CUY20" s="254"/>
      <c r="CUZ20" s="254"/>
      <c r="CVA20" s="254"/>
      <c r="CVB20" s="254"/>
      <c r="CVC20" s="254"/>
      <c r="CVD20" s="254"/>
      <c r="CVE20" s="254"/>
      <c r="CVF20" s="254"/>
      <c r="CVG20" s="254"/>
      <c r="CVH20" s="254"/>
      <c r="CVI20" s="254"/>
      <c r="CVJ20" s="254"/>
      <c r="CVK20" s="254"/>
      <c r="CVL20" s="254"/>
      <c r="CVM20" s="254"/>
      <c r="CVN20" s="254"/>
      <c r="CVO20" s="254"/>
      <c r="CVP20" s="254"/>
      <c r="CVQ20" s="254"/>
      <c r="CVR20" s="254"/>
      <c r="CVS20" s="254"/>
      <c r="CVT20" s="254"/>
      <c r="CVU20" s="254"/>
      <c r="CVV20" s="254"/>
      <c r="CVW20" s="254"/>
      <c r="CVX20" s="254"/>
      <c r="CVY20" s="254"/>
      <c r="CVZ20" s="254"/>
      <c r="CWA20" s="254"/>
      <c r="CWB20" s="254"/>
      <c r="CWC20" s="254"/>
      <c r="CWD20" s="254"/>
      <c r="CWE20" s="254"/>
      <c r="CWF20" s="254"/>
      <c r="CWG20" s="254"/>
      <c r="CWH20" s="254"/>
      <c r="CWI20" s="254"/>
      <c r="CWJ20" s="254"/>
      <c r="CWK20" s="254"/>
      <c r="CWL20" s="254"/>
      <c r="CWM20" s="254"/>
      <c r="CWN20" s="254"/>
      <c r="CWO20" s="254"/>
      <c r="CWP20" s="254"/>
      <c r="CWQ20" s="254"/>
      <c r="CWR20" s="254"/>
      <c r="CWS20" s="254"/>
      <c r="CWT20" s="254"/>
      <c r="CWU20" s="254"/>
      <c r="CWV20" s="254"/>
      <c r="CWW20" s="254"/>
      <c r="CWX20" s="254"/>
      <c r="CWY20" s="254"/>
      <c r="CWZ20" s="254"/>
      <c r="CXA20" s="254"/>
      <c r="CXB20" s="254"/>
      <c r="CXC20" s="254"/>
      <c r="CXD20" s="254"/>
      <c r="CXE20" s="254"/>
      <c r="CXF20" s="254"/>
      <c r="CXG20" s="254"/>
      <c r="CXH20" s="254"/>
      <c r="CXI20" s="254"/>
      <c r="CXJ20" s="254"/>
      <c r="CXK20" s="254"/>
      <c r="CXL20" s="254"/>
      <c r="CXM20" s="254"/>
      <c r="CXN20" s="254"/>
      <c r="CXO20" s="254"/>
      <c r="CXP20" s="254"/>
      <c r="CXQ20" s="254"/>
      <c r="CXR20" s="254"/>
      <c r="CXS20" s="254"/>
      <c r="CXT20" s="254"/>
      <c r="CXU20" s="254"/>
      <c r="CXV20" s="254"/>
      <c r="CXW20" s="254"/>
      <c r="CXX20" s="254"/>
      <c r="CXY20" s="254"/>
      <c r="CXZ20" s="254"/>
      <c r="CYA20" s="254"/>
      <c r="CYB20" s="254"/>
      <c r="CYC20" s="254"/>
      <c r="CYD20" s="254"/>
      <c r="CYE20" s="254"/>
      <c r="CYF20" s="254"/>
      <c r="CYG20" s="254"/>
      <c r="CYH20" s="254"/>
      <c r="CYI20" s="254"/>
      <c r="CYJ20" s="254"/>
      <c r="CYK20" s="254"/>
      <c r="CYL20" s="254"/>
      <c r="CYM20" s="254"/>
      <c r="CYN20" s="254"/>
      <c r="CYO20" s="254"/>
      <c r="CYP20" s="254"/>
      <c r="CYQ20" s="254"/>
      <c r="CYR20" s="254"/>
      <c r="CYS20" s="254"/>
      <c r="CYT20" s="254"/>
      <c r="CYU20" s="254"/>
      <c r="CYV20" s="254"/>
      <c r="CYW20" s="254"/>
      <c r="CYX20" s="254"/>
      <c r="CYY20" s="254"/>
      <c r="CYZ20" s="254"/>
      <c r="CZA20" s="254"/>
      <c r="CZB20" s="254"/>
      <c r="CZC20" s="254"/>
      <c r="CZD20" s="254"/>
      <c r="CZE20" s="254"/>
      <c r="CZF20" s="254"/>
      <c r="CZG20" s="254"/>
      <c r="CZH20" s="254"/>
      <c r="CZI20" s="254"/>
      <c r="CZJ20" s="254"/>
      <c r="CZK20" s="254"/>
      <c r="CZL20" s="254"/>
      <c r="CZM20" s="254"/>
      <c r="CZN20" s="254"/>
      <c r="CZO20" s="254"/>
      <c r="CZP20" s="254"/>
      <c r="CZQ20" s="254"/>
      <c r="CZR20" s="254"/>
      <c r="CZS20" s="254"/>
      <c r="CZT20" s="254"/>
      <c r="CZU20" s="254"/>
      <c r="CZV20" s="254"/>
      <c r="CZW20" s="254"/>
      <c r="CZX20" s="254"/>
      <c r="CZY20" s="254"/>
      <c r="CZZ20" s="254"/>
      <c r="DAA20" s="254"/>
      <c r="DAB20" s="254"/>
      <c r="DAC20" s="254"/>
      <c r="DAD20" s="254"/>
      <c r="DAE20" s="254"/>
      <c r="DAF20" s="254"/>
      <c r="DAG20" s="254"/>
      <c r="DAH20" s="254"/>
      <c r="DAI20" s="254"/>
      <c r="DAJ20" s="254"/>
      <c r="DAK20" s="254"/>
      <c r="DAL20" s="254"/>
      <c r="DAM20" s="254"/>
      <c r="DAN20" s="254"/>
      <c r="DAO20" s="254"/>
      <c r="DAP20" s="254"/>
      <c r="DAQ20" s="254"/>
      <c r="DAR20" s="254"/>
      <c r="DAS20" s="254"/>
      <c r="DAT20" s="254"/>
      <c r="DAU20" s="254"/>
      <c r="DAV20" s="254"/>
      <c r="DAW20" s="254"/>
      <c r="DAX20" s="254"/>
      <c r="DAY20" s="254"/>
      <c r="DAZ20" s="254"/>
      <c r="DBA20" s="254"/>
      <c r="DBB20" s="254"/>
      <c r="DBC20" s="254"/>
      <c r="DBD20" s="254"/>
      <c r="DBE20" s="254"/>
      <c r="DBF20" s="254"/>
      <c r="DBG20" s="254"/>
      <c r="DBH20" s="254"/>
      <c r="DBI20" s="254"/>
      <c r="DBJ20" s="254"/>
      <c r="DBK20" s="254"/>
      <c r="DBL20" s="254"/>
      <c r="DBM20" s="254"/>
      <c r="DBN20" s="254"/>
      <c r="DBO20" s="254"/>
      <c r="DBP20" s="254"/>
      <c r="DBQ20" s="254"/>
      <c r="DBR20" s="254"/>
      <c r="DBS20" s="254"/>
      <c r="DBT20" s="254"/>
      <c r="DBU20" s="254"/>
      <c r="DBV20" s="254"/>
      <c r="DBW20" s="254"/>
      <c r="DBX20" s="254"/>
      <c r="DBY20" s="254"/>
      <c r="DBZ20" s="254"/>
      <c r="DCA20" s="254"/>
      <c r="DCB20" s="254"/>
      <c r="DCC20" s="254"/>
      <c r="DCD20" s="254"/>
      <c r="DCE20" s="254"/>
      <c r="DCF20" s="254"/>
      <c r="DCG20" s="254"/>
      <c r="DCH20" s="254"/>
      <c r="DCI20" s="254"/>
      <c r="DCJ20" s="254"/>
      <c r="DCK20" s="254"/>
      <c r="DCL20" s="254"/>
      <c r="DCM20" s="254"/>
      <c r="DCN20" s="254"/>
      <c r="DCO20" s="254"/>
      <c r="DCP20" s="254"/>
      <c r="DCQ20" s="254"/>
      <c r="DCR20" s="254"/>
      <c r="DCS20" s="254"/>
      <c r="DCT20" s="254"/>
      <c r="DCU20" s="254"/>
      <c r="DCV20" s="254"/>
      <c r="DCW20" s="254"/>
      <c r="DCX20" s="254"/>
      <c r="DCY20" s="254"/>
      <c r="DCZ20" s="254"/>
      <c r="DDA20" s="254"/>
      <c r="DDB20" s="254"/>
      <c r="DDC20" s="254"/>
      <c r="DDD20" s="254"/>
      <c r="DDE20" s="254"/>
      <c r="DDF20" s="254"/>
      <c r="DDG20" s="254"/>
      <c r="DDH20" s="254"/>
      <c r="DDI20" s="254"/>
      <c r="DDJ20" s="254"/>
      <c r="DDK20" s="254"/>
      <c r="DDL20" s="254"/>
      <c r="DDM20" s="254"/>
      <c r="DDN20" s="254"/>
      <c r="DDO20" s="254"/>
      <c r="DDP20" s="254"/>
      <c r="DDQ20" s="254"/>
      <c r="DDR20" s="254"/>
      <c r="DDS20" s="254"/>
      <c r="DDT20" s="254"/>
      <c r="DDU20" s="254"/>
      <c r="DDV20" s="254"/>
      <c r="DDW20" s="254"/>
      <c r="DDX20" s="254"/>
      <c r="DDY20" s="254"/>
      <c r="DDZ20" s="254"/>
      <c r="DEA20" s="254"/>
      <c r="DEB20" s="254"/>
      <c r="DEC20" s="254"/>
      <c r="DED20" s="254"/>
      <c r="DEE20" s="254"/>
      <c r="DEF20" s="254"/>
      <c r="DEG20" s="254"/>
      <c r="DEH20" s="254"/>
      <c r="DEI20" s="254"/>
      <c r="DEJ20" s="254"/>
      <c r="DEK20" s="254"/>
      <c r="DEL20" s="254"/>
      <c r="DEM20" s="254"/>
      <c r="DEN20" s="254"/>
      <c r="DEO20" s="254"/>
      <c r="DEP20" s="254"/>
      <c r="DEQ20" s="254"/>
      <c r="DER20" s="254"/>
      <c r="DES20" s="254"/>
      <c r="DET20" s="254"/>
      <c r="DEU20" s="254"/>
      <c r="DEV20" s="254"/>
      <c r="DEW20" s="254"/>
      <c r="DEX20" s="254"/>
      <c r="DEY20" s="254"/>
      <c r="DEZ20" s="254"/>
      <c r="DFA20" s="254"/>
      <c r="DFB20" s="254"/>
      <c r="DFC20" s="254"/>
      <c r="DFD20" s="254"/>
      <c r="DFE20" s="254"/>
      <c r="DFF20" s="254"/>
      <c r="DFG20" s="254"/>
      <c r="DFH20" s="254"/>
      <c r="DFI20" s="254"/>
      <c r="DFJ20" s="254"/>
      <c r="DFK20" s="254"/>
      <c r="DFL20" s="254"/>
      <c r="DFM20" s="254"/>
      <c r="DFN20" s="254"/>
      <c r="DFO20" s="254"/>
      <c r="DFP20" s="254"/>
      <c r="DFQ20" s="254"/>
      <c r="DFR20" s="254"/>
      <c r="DFS20" s="254"/>
      <c r="DFT20" s="254"/>
      <c r="DFU20" s="254"/>
      <c r="DFV20" s="254"/>
      <c r="DFW20" s="254"/>
      <c r="DFX20" s="254"/>
      <c r="DFY20" s="254"/>
      <c r="DFZ20" s="254"/>
      <c r="DGA20" s="254"/>
      <c r="DGB20" s="254"/>
      <c r="DGC20" s="254"/>
      <c r="DGD20" s="254"/>
      <c r="DGE20" s="254"/>
      <c r="DGF20" s="254"/>
      <c r="DGG20" s="254"/>
      <c r="DGH20" s="254"/>
      <c r="DGI20" s="254"/>
      <c r="DGJ20" s="254"/>
      <c r="DGK20" s="254"/>
      <c r="DGL20" s="254"/>
      <c r="DGM20" s="254"/>
      <c r="DGN20" s="254"/>
      <c r="DGO20" s="254"/>
      <c r="DGP20" s="254"/>
      <c r="DGQ20" s="254"/>
      <c r="DGR20" s="254"/>
      <c r="DGS20" s="254"/>
      <c r="DGT20" s="254"/>
      <c r="DGU20" s="254"/>
      <c r="DGV20" s="254"/>
      <c r="DGW20" s="254"/>
      <c r="DGX20" s="254"/>
      <c r="DGY20" s="254"/>
      <c r="DGZ20" s="254"/>
      <c r="DHA20" s="254"/>
      <c r="DHB20" s="254"/>
      <c r="DHC20" s="254"/>
      <c r="DHD20" s="254"/>
      <c r="DHE20" s="254"/>
      <c r="DHF20" s="254"/>
      <c r="DHG20" s="254"/>
      <c r="DHH20" s="254"/>
      <c r="DHI20" s="254"/>
      <c r="DHJ20" s="254"/>
      <c r="DHK20" s="254"/>
      <c r="DHL20" s="254"/>
      <c r="DHM20" s="254"/>
      <c r="DHN20" s="254"/>
      <c r="DHO20" s="254"/>
      <c r="DHP20" s="254"/>
      <c r="DHQ20" s="254"/>
      <c r="DHR20" s="254"/>
      <c r="DHS20" s="254"/>
      <c r="DHT20" s="254"/>
      <c r="DHU20" s="254"/>
      <c r="DHV20" s="254"/>
      <c r="DHW20" s="254"/>
      <c r="DHX20" s="254"/>
      <c r="DHY20" s="254"/>
      <c r="DHZ20" s="254"/>
      <c r="DIA20" s="254"/>
      <c r="DIB20" s="254"/>
      <c r="DIC20" s="254"/>
      <c r="DID20" s="254"/>
      <c r="DIE20" s="254"/>
      <c r="DIF20" s="254"/>
      <c r="DIG20" s="254"/>
      <c r="DIH20" s="254"/>
      <c r="DII20" s="254"/>
      <c r="DIJ20" s="254"/>
      <c r="DIK20" s="254"/>
      <c r="DIL20" s="254"/>
      <c r="DIM20" s="254"/>
      <c r="DIN20" s="254"/>
      <c r="DIO20" s="254"/>
      <c r="DIP20" s="254"/>
      <c r="DIQ20" s="254"/>
      <c r="DIR20" s="254"/>
      <c r="DIS20" s="254"/>
      <c r="DIT20" s="254"/>
      <c r="DIU20" s="254"/>
      <c r="DIV20" s="254"/>
      <c r="DIW20" s="254"/>
      <c r="DIX20" s="254"/>
      <c r="DIY20" s="254"/>
      <c r="DIZ20" s="254"/>
      <c r="DJA20" s="254"/>
      <c r="DJB20" s="254"/>
      <c r="DJC20" s="254"/>
      <c r="DJD20" s="254"/>
      <c r="DJE20" s="254"/>
      <c r="DJF20" s="254"/>
      <c r="DJG20" s="254"/>
      <c r="DJH20" s="254"/>
      <c r="DJI20" s="254"/>
      <c r="DJJ20" s="254"/>
      <c r="DJK20" s="254"/>
      <c r="DJL20" s="254"/>
      <c r="DJM20" s="254"/>
      <c r="DJN20" s="254"/>
      <c r="DJO20" s="254"/>
      <c r="DJP20" s="254"/>
      <c r="DJQ20" s="254"/>
      <c r="DJR20" s="254"/>
      <c r="DJS20" s="254"/>
      <c r="DJT20" s="254"/>
      <c r="DJU20" s="254"/>
      <c r="DJV20" s="254"/>
      <c r="DJW20" s="254"/>
      <c r="DJX20" s="254"/>
      <c r="DJY20" s="254"/>
      <c r="DJZ20" s="254"/>
      <c r="DKA20" s="254"/>
      <c r="DKB20" s="254"/>
      <c r="DKC20" s="254"/>
      <c r="DKD20" s="254"/>
      <c r="DKE20" s="254"/>
      <c r="DKF20" s="254"/>
      <c r="DKG20" s="254"/>
      <c r="DKH20" s="254"/>
      <c r="DKI20" s="254"/>
      <c r="DKJ20" s="254"/>
      <c r="DKK20" s="254"/>
      <c r="DKL20" s="254"/>
      <c r="DKM20" s="254"/>
      <c r="DKN20" s="254"/>
      <c r="DKO20" s="254"/>
      <c r="DKP20" s="254"/>
      <c r="DKQ20" s="254"/>
      <c r="DKR20" s="254"/>
      <c r="DKS20" s="254"/>
      <c r="DKT20" s="254"/>
      <c r="DKU20" s="254"/>
      <c r="DKV20" s="254"/>
      <c r="DKW20" s="254"/>
      <c r="DKX20" s="254"/>
      <c r="DKY20" s="254"/>
      <c r="DKZ20" s="254"/>
      <c r="DLA20" s="254"/>
      <c r="DLB20" s="254"/>
      <c r="DLC20" s="254"/>
      <c r="DLD20" s="254"/>
      <c r="DLE20" s="254"/>
      <c r="DLF20" s="254"/>
      <c r="DLG20" s="254"/>
      <c r="DLH20" s="254"/>
      <c r="DLI20" s="254"/>
      <c r="DLJ20" s="254"/>
      <c r="DLK20" s="254"/>
      <c r="DLL20" s="254"/>
      <c r="DLM20" s="254"/>
      <c r="DLN20" s="254"/>
      <c r="DLO20" s="254"/>
      <c r="DLP20" s="254"/>
      <c r="DLQ20" s="254"/>
      <c r="DLR20" s="254"/>
      <c r="DLS20" s="254"/>
      <c r="DLT20" s="254"/>
      <c r="DLU20" s="254"/>
      <c r="DLV20" s="254"/>
      <c r="DLW20" s="254"/>
      <c r="DLX20" s="254"/>
      <c r="DLY20" s="254"/>
      <c r="DLZ20" s="254"/>
      <c r="DMA20" s="254"/>
      <c r="DMB20" s="254"/>
      <c r="DMC20" s="254"/>
      <c r="DMD20" s="254"/>
      <c r="DME20" s="254"/>
      <c r="DMF20" s="254"/>
      <c r="DMG20" s="254"/>
      <c r="DMH20" s="254"/>
      <c r="DMI20" s="254"/>
      <c r="DMJ20" s="254"/>
      <c r="DMK20" s="254"/>
      <c r="DML20" s="254"/>
      <c r="DMM20" s="254"/>
      <c r="DMN20" s="254"/>
      <c r="DMO20" s="254"/>
      <c r="DMP20" s="254"/>
      <c r="DMQ20" s="254"/>
      <c r="DMR20" s="254"/>
      <c r="DMS20" s="254"/>
      <c r="DMT20" s="254"/>
      <c r="DMU20" s="254"/>
      <c r="DMV20" s="254"/>
      <c r="DMW20" s="254"/>
      <c r="DMX20" s="254"/>
      <c r="DMY20" s="254"/>
      <c r="DMZ20" s="254"/>
      <c r="DNA20" s="254"/>
      <c r="DNB20" s="254"/>
      <c r="DNC20" s="254"/>
      <c r="DND20" s="254"/>
      <c r="DNE20" s="254"/>
      <c r="DNF20" s="254"/>
      <c r="DNG20" s="254"/>
      <c r="DNH20" s="254"/>
      <c r="DNI20" s="254"/>
      <c r="DNJ20" s="254"/>
      <c r="DNK20" s="254"/>
      <c r="DNL20" s="254"/>
      <c r="DNM20" s="254"/>
      <c r="DNN20" s="254"/>
      <c r="DNO20" s="254"/>
      <c r="DNP20" s="254"/>
      <c r="DNQ20" s="254"/>
      <c r="DNR20" s="254"/>
      <c r="DNS20" s="254"/>
      <c r="DNT20" s="254"/>
      <c r="DNU20" s="254"/>
      <c r="DNV20" s="254"/>
      <c r="DNW20" s="254"/>
      <c r="DNX20" s="254"/>
      <c r="DNY20" s="254"/>
      <c r="DNZ20" s="254"/>
      <c r="DOA20" s="254"/>
      <c r="DOB20" s="254"/>
      <c r="DOC20" s="254"/>
      <c r="DOD20" s="254"/>
      <c r="DOE20" s="254"/>
      <c r="DOF20" s="254"/>
      <c r="DOG20" s="254"/>
      <c r="DOH20" s="254"/>
      <c r="DOI20" s="254"/>
      <c r="DOJ20" s="254"/>
      <c r="DOK20" s="254"/>
      <c r="DOL20" s="254"/>
      <c r="DOM20" s="254"/>
      <c r="DON20" s="254"/>
      <c r="DOO20" s="254"/>
      <c r="DOP20" s="254"/>
      <c r="DOQ20" s="254"/>
      <c r="DOR20" s="254"/>
      <c r="DOS20" s="254"/>
      <c r="DOT20" s="254"/>
      <c r="DOU20" s="254"/>
      <c r="DOV20" s="254"/>
      <c r="DOW20" s="254"/>
      <c r="DOX20" s="254"/>
      <c r="DOY20" s="254"/>
      <c r="DOZ20" s="254"/>
      <c r="DPA20" s="254"/>
      <c r="DPB20" s="254"/>
      <c r="DPC20" s="254"/>
      <c r="DPD20" s="254"/>
      <c r="DPE20" s="254"/>
      <c r="DPF20" s="254"/>
      <c r="DPG20" s="254"/>
      <c r="DPH20" s="254"/>
      <c r="DPI20" s="254"/>
      <c r="DPJ20" s="254"/>
      <c r="DPK20" s="254"/>
      <c r="DPL20" s="254"/>
      <c r="DPM20" s="254"/>
      <c r="DPN20" s="254"/>
      <c r="DPO20" s="254"/>
      <c r="DPP20" s="254"/>
      <c r="DPQ20" s="254"/>
      <c r="DPR20" s="254"/>
      <c r="DPS20" s="254"/>
      <c r="DPT20" s="254"/>
      <c r="DPU20" s="254"/>
      <c r="DPV20" s="254"/>
      <c r="DPW20" s="254"/>
      <c r="DPX20" s="254"/>
      <c r="DPY20" s="254"/>
      <c r="DPZ20" s="254"/>
      <c r="DQA20" s="254"/>
      <c r="DQB20" s="254"/>
      <c r="DQC20" s="254"/>
      <c r="DQD20" s="254"/>
      <c r="DQE20" s="254"/>
      <c r="DQF20" s="254"/>
      <c r="DQG20" s="254"/>
      <c r="DQH20" s="254"/>
      <c r="DQI20" s="254"/>
      <c r="DQJ20" s="254"/>
      <c r="DQK20" s="254"/>
      <c r="DQL20" s="254"/>
      <c r="DQM20" s="254"/>
      <c r="DQN20" s="254"/>
      <c r="DQO20" s="254"/>
      <c r="DQP20" s="254"/>
      <c r="DQQ20" s="254"/>
      <c r="DQR20" s="254"/>
      <c r="DQS20" s="254"/>
      <c r="DQT20" s="254"/>
      <c r="DQU20" s="254"/>
      <c r="DQV20" s="254"/>
      <c r="DQW20" s="254"/>
      <c r="DQX20" s="254"/>
      <c r="DQY20" s="254"/>
      <c r="DQZ20" s="254"/>
      <c r="DRA20" s="254"/>
      <c r="DRB20" s="254"/>
      <c r="DRC20" s="254"/>
      <c r="DRD20" s="254"/>
      <c r="DRE20" s="254"/>
      <c r="DRF20" s="254"/>
      <c r="DRG20" s="254"/>
      <c r="DRH20" s="254"/>
      <c r="DRI20" s="254"/>
      <c r="DRJ20" s="254"/>
      <c r="DRK20" s="254"/>
      <c r="DRL20" s="254"/>
      <c r="DRM20" s="254"/>
      <c r="DRN20" s="254"/>
      <c r="DRO20" s="254"/>
      <c r="DRP20" s="254"/>
      <c r="DRQ20" s="254"/>
      <c r="DRR20" s="254"/>
      <c r="DRS20" s="254"/>
      <c r="DRT20" s="254"/>
      <c r="DRU20" s="254"/>
      <c r="DRV20" s="254"/>
      <c r="DRW20" s="254"/>
      <c r="DRX20" s="254"/>
      <c r="DRY20" s="254"/>
      <c r="DRZ20" s="254"/>
      <c r="DSA20" s="254"/>
      <c r="DSB20" s="254"/>
      <c r="DSC20" s="254"/>
      <c r="DSD20" s="254"/>
      <c r="DSE20" s="254"/>
      <c r="DSF20" s="254"/>
      <c r="DSG20" s="254"/>
      <c r="DSH20" s="254"/>
      <c r="DSI20" s="254"/>
      <c r="DSJ20" s="254"/>
      <c r="DSK20" s="254"/>
      <c r="DSL20" s="254"/>
      <c r="DSM20" s="254"/>
      <c r="DSN20" s="254"/>
      <c r="DSO20" s="254"/>
      <c r="DSP20" s="254"/>
      <c r="DSQ20" s="254"/>
      <c r="DSR20" s="254"/>
      <c r="DSS20" s="254"/>
      <c r="DST20" s="254"/>
      <c r="DSU20" s="254"/>
      <c r="DSV20" s="254"/>
      <c r="DSW20" s="254"/>
      <c r="DSX20" s="254"/>
      <c r="DSY20" s="254"/>
      <c r="DSZ20" s="254"/>
      <c r="DTA20" s="254"/>
      <c r="DTB20" s="254"/>
      <c r="DTC20" s="254"/>
      <c r="DTD20" s="254"/>
      <c r="DTE20" s="254"/>
      <c r="DTF20" s="254"/>
      <c r="DTG20" s="254"/>
      <c r="DTH20" s="254"/>
      <c r="DTI20" s="254"/>
      <c r="DTJ20" s="254"/>
      <c r="DTK20" s="254"/>
      <c r="DTL20" s="254"/>
      <c r="DTM20" s="254"/>
      <c r="DTN20" s="254"/>
      <c r="DTO20" s="254"/>
      <c r="DTP20" s="254"/>
      <c r="DTQ20" s="254"/>
      <c r="DTR20" s="254"/>
      <c r="DTS20" s="254"/>
      <c r="DTT20" s="254"/>
      <c r="DTU20" s="254"/>
      <c r="DTV20" s="254"/>
      <c r="DTW20" s="254"/>
      <c r="DTX20" s="254"/>
      <c r="DTY20" s="254"/>
      <c r="DTZ20" s="254"/>
      <c r="DUA20" s="254"/>
      <c r="DUB20" s="254"/>
      <c r="DUC20" s="254"/>
      <c r="DUD20" s="254"/>
      <c r="DUE20" s="254"/>
      <c r="DUF20" s="254"/>
      <c r="DUG20" s="254"/>
      <c r="DUH20" s="254"/>
      <c r="DUI20" s="254"/>
      <c r="DUJ20" s="254"/>
      <c r="DUK20" s="254"/>
      <c r="DUL20" s="254"/>
      <c r="DUM20" s="254"/>
      <c r="DUN20" s="254"/>
      <c r="DUO20" s="254"/>
      <c r="DUP20" s="254"/>
      <c r="DUQ20" s="254"/>
      <c r="DUR20" s="254"/>
      <c r="DUS20" s="254"/>
      <c r="DUT20" s="254"/>
      <c r="DUU20" s="254"/>
      <c r="DUV20" s="254"/>
      <c r="DUW20" s="254"/>
      <c r="DUX20" s="254"/>
      <c r="DUY20" s="254"/>
      <c r="DUZ20" s="254"/>
      <c r="DVA20" s="254"/>
      <c r="DVB20" s="254"/>
      <c r="DVC20" s="254"/>
      <c r="DVD20" s="254"/>
      <c r="DVE20" s="254"/>
      <c r="DVF20" s="254"/>
      <c r="DVG20" s="254"/>
      <c r="DVH20" s="254"/>
      <c r="DVI20" s="254"/>
      <c r="DVJ20" s="254"/>
      <c r="DVK20" s="254"/>
      <c r="DVL20" s="254"/>
      <c r="DVM20" s="254"/>
      <c r="DVN20" s="254"/>
      <c r="DVO20" s="254"/>
      <c r="DVP20" s="254"/>
      <c r="DVQ20" s="254"/>
      <c r="DVR20" s="254"/>
      <c r="DVS20" s="254"/>
      <c r="DVT20" s="254"/>
      <c r="DVU20" s="254"/>
      <c r="DVV20" s="254"/>
      <c r="DVW20" s="254"/>
      <c r="DVX20" s="254"/>
      <c r="DVY20" s="254"/>
      <c r="DVZ20" s="254"/>
      <c r="DWA20" s="254"/>
      <c r="DWB20" s="254"/>
      <c r="DWC20" s="254"/>
      <c r="DWD20" s="254"/>
      <c r="DWE20" s="254"/>
      <c r="DWF20" s="254"/>
      <c r="DWG20" s="254"/>
      <c r="DWH20" s="254"/>
      <c r="DWI20" s="254"/>
      <c r="DWJ20" s="254"/>
      <c r="DWK20" s="254"/>
      <c r="DWL20" s="254"/>
      <c r="DWM20" s="254"/>
      <c r="DWN20" s="254"/>
      <c r="DWO20" s="254"/>
      <c r="DWP20" s="254"/>
      <c r="DWQ20" s="254"/>
      <c r="DWR20" s="254"/>
      <c r="DWS20" s="254"/>
      <c r="DWT20" s="254"/>
      <c r="DWU20" s="254"/>
      <c r="DWV20" s="254"/>
      <c r="DWW20" s="254"/>
      <c r="DWX20" s="254"/>
      <c r="DWY20" s="254"/>
      <c r="DWZ20" s="254"/>
      <c r="DXA20" s="254"/>
      <c r="DXB20" s="254"/>
      <c r="DXC20" s="254"/>
      <c r="DXD20" s="254"/>
      <c r="DXE20" s="254"/>
      <c r="DXF20" s="254"/>
      <c r="DXG20" s="254"/>
      <c r="DXH20" s="254"/>
      <c r="DXI20" s="254"/>
      <c r="DXJ20" s="254"/>
      <c r="DXK20" s="254"/>
      <c r="DXL20" s="254"/>
      <c r="DXM20" s="254"/>
      <c r="DXN20" s="254"/>
      <c r="DXO20" s="254"/>
      <c r="DXP20" s="254"/>
      <c r="DXQ20" s="254"/>
      <c r="DXR20" s="254"/>
      <c r="DXS20" s="254"/>
      <c r="DXT20" s="254"/>
      <c r="DXU20" s="254"/>
      <c r="DXV20" s="254"/>
      <c r="DXW20" s="254"/>
      <c r="DXX20" s="254"/>
      <c r="DXY20" s="254"/>
      <c r="DXZ20" s="254"/>
      <c r="DYA20" s="254"/>
      <c r="DYB20" s="254"/>
      <c r="DYC20" s="254"/>
      <c r="DYD20" s="254"/>
      <c r="DYE20" s="254"/>
      <c r="DYF20" s="254"/>
      <c r="DYG20" s="254"/>
      <c r="DYH20" s="254"/>
      <c r="DYI20" s="254"/>
      <c r="DYJ20" s="254"/>
      <c r="DYK20" s="254"/>
      <c r="DYL20" s="254"/>
      <c r="DYM20" s="254"/>
      <c r="DYN20" s="254"/>
      <c r="DYO20" s="254"/>
      <c r="DYP20" s="254"/>
      <c r="DYQ20" s="254"/>
      <c r="DYR20" s="254"/>
      <c r="DYS20" s="254"/>
      <c r="DYT20" s="254"/>
      <c r="DYU20" s="254"/>
      <c r="DYV20" s="254"/>
      <c r="DYW20" s="254"/>
      <c r="DYX20" s="254"/>
      <c r="DYY20" s="254"/>
      <c r="DYZ20" s="254"/>
      <c r="DZA20" s="254"/>
      <c r="DZB20" s="254"/>
      <c r="DZC20" s="254"/>
      <c r="DZD20" s="254"/>
      <c r="DZE20" s="254"/>
      <c r="DZF20" s="254"/>
      <c r="DZG20" s="254"/>
      <c r="DZH20" s="254"/>
      <c r="DZI20" s="254"/>
      <c r="DZJ20" s="254"/>
      <c r="DZK20" s="254"/>
      <c r="DZL20" s="254"/>
      <c r="DZM20" s="254"/>
      <c r="DZN20" s="254"/>
      <c r="DZO20" s="254"/>
      <c r="DZP20" s="254"/>
      <c r="DZQ20" s="254"/>
      <c r="DZR20" s="254"/>
      <c r="DZS20" s="254"/>
      <c r="DZT20" s="254"/>
      <c r="DZU20" s="254"/>
      <c r="DZV20" s="254"/>
      <c r="DZW20" s="254"/>
      <c r="DZX20" s="254"/>
      <c r="DZY20" s="254"/>
      <c r="DZZ20" s="254"/>
      <c r="EAA20" s="254"/>
      <c r="EAB20" s="254"/>
      <c r="EAC20" s="254"/>
      <c r="EAD20" s="254"/>
      <c r="EAE20" s="254"/>
      <c r="EAF20" s="254"/>
      <c r="EAG20" s="254"/>
      <c r="EAH20" s="254"/>
      <c r="EAI20" s="254"/>
      <c r="EAJ20" s="254"/>
      <c r="EAK20" s="254"/>
      <c r="EAL20" s="254"/>
      <c r="EAM20" s="254"/>
      <c r="EAN20" s="254"/>
      <c r="EAO20" s="254"/>
      <c r="EAP20" s="254"/>
      <c r="EAQ20" s="254"/>
      <c r="EAR20" s="254"/>
      <c r="EAS20" s="254"/>
      <c r="EAT20" s="254"/>
      <c r="EAU20" s="254"/>
      <c r="EAV20" s="254"/>
      <c r="EAW20" s="254"/>
      <c r="EAX20" s="254"/>
      <c r="EAY20" s="254"/>
      <c r="EAZ20" s="254"/>
      <c r="EBA20" s="254"/>
      <c r="EBB20" s="254"/>
      <c r="EBC20" s="254"/>
      <c r="EBD20" s="254"/>
      <c r="EBE20" s="254"/>
      <c r="EBF20" s="254"/>
      <c r="EBG20" s="254"/>
      <c r="EBH20" s="254"/>
      <c r="EBI20" s="254"/>
      <c r="EBJ20" s="254"/>
      <c r="EBK20" s="254"/>
      <c r="EBL20" s="254"/>
      <c r="EBM20" s="254"/>
      <c r="EBN20" s="254"/>
      <c r="EBO20" s="254"/>
      <c r="EBP20" s="254"/>
      <c r="EBQ20" s="254"/>
      <c r="EBR20" s="254"/>
      <c r="EBS20" s="254"/>
      <c r="EBT20" s="254"/>
      <c r="EBU20" s="254"/>
      <c r="EBV20" s="254"/>
      <c r="EBW20" s="254"/>
      <c r="EBX20" s="254"/>
      <c r="EBY20" s="254"/>
      <c r="EBZ20" s="254"/>
      <c r="ECA20" s="254"/>
      <c r="ECB20" s="254"/>
      <c r="ECC20" s="254"/>
      <c r="ECD20" s="254"/>
      <c r="ECE20" s="254"/>
      <c r="ECF20" s="254"/>
      <c r="ECG20" s="254"/>
      <c r="ECH20" s="254"/>
      <c r="ECI20" s="254"/>
      <c r="ECJ20" s="254"/>
      <c r="ECK20" s="254"/>
      <c r="ECL20" s="254"/>
      <c r="ECM20" s="254"/>
      <c r="ECN20" s="254"/>
      <c r="ECO20" s="254"/>
      <c r="ECP20" s="254"/>
      <c r="ECQ20" s="254"/>
      <c r="ECR20" s="254"/>
      <c r="ECS20" s="254"/>
      <c r="ECT20" s="254"/>
      <c r="ECU20" s="254"/>
      <c r="ECV20" s="254"/>
      <c r="ECW20" s="254"/>
      <c r="ECX20" s="254"/>
      <c r="ECY20" s="254"/>
      <c r="ECZ20" s="254"/>
      <c r="EDA20" s="254"/>
      <c r="EDB20" s="254"/>
      <c r="EDC20" s="254"/>
      <c r="EDD20" s="254"/>
      <c r="EDE20" s="254"/>
      <c r="EDF20" s="254"/>
      <c r="EDG20" s="254"/>
      <c r="EDH20" s="254"/>
      <c r="EDI20" s="254"/>
      <c r="EDJ20" s="254"/>
      <c r="EDK20" s="254"/>
      <c r="EDL20" s="254"/>
      <c r="EDM20" s="254"/>
      <c r="EDN20" s="254"/>
      <c r="EDO20" s="254"/>
      <c r="EDP20" s="254"/>
      <c r="EDQ20" s="254"/>
      <c r="EDR20" s="254"/>
      <c r="EDS20" s="254"/>
      <c r="EDT20" s="254"/>
      <c r="EDU20" s="254"/>
      <c r="EDV20" s="254"/>
      <c r="EDW20" s="254"/>
      <c r="EDX20" s="254"/>
      <c r="EDY20" s="254"/>
      <c r="EDZ20" s="254"/>
      <c r="EEA20" s="254"/>
      <c r="EEB20" s="254"/>
      <c r="EEC20" s="254"/>
      <c r="EED20" s="254"/>
      <c r="EEE20" s="254"/>
      <c r="EEF20" s="254"/>
      <c r="EEG20" s="254"/>
      <c r="EEH20" s="254"/>
      <c r="EEI20" s="254"/>
      <c r="EEJ20" s="254"/>
      <c r="EEK20" s="254"/>
      <c r="EEL20" s="254"/>
      <c r="EEM20" s="254"/>
      <c r="EEN20" s="254"/>
      <c r="EEO20" s="254"/>
      <c r="EEP20" s="254"/>
      <c r="EEQ20" s="254"/>
      <c r="EER20" s="254"/>
      <c r="EES20" s="254"/>
      <c r="EET20" s="254"/>
      <c r="EEU20" s="254"/>
      <c r="EEV20" s="254"/>
      <c r="EEW20" s="254"/>
      <c r="EEX20" s="254"/>
      <c r="EEY20" s="254"/>
      <c r="EEZ20" s="254"/>
      <c r="EFA20" s="254"/>
      <c r="EFB20" s="254"/>
      <c r="EFC20" s="254"/>
      <c r="EFD20" s="254"/>
      <c r="EFE20" s="254"/>
      <c r="EFF20" s="254"/>
      <c r="EFG20" s="254"/>
      <c r="EFH20" s="254"/>
      <c r="EFI20" s="254"/>
      <c r="EFJ20" s="254"/>
      <c r="EFK20" s="254"/>
      <c r="EFL20" s="254"/>
      <c r="EFM20" s="254"/>
      <c r="EFN20" s="254"/>
      <c r="EFO20" s="254"/>
      <c r="EFP20" s="254"/>
      <c r="EFQ20" s="254"/>
      <c r="EFR20" s="254"/>
      <c r="EFS20" s="254"/>
      <c r="EFT20" s="254"/>
      <c r="EFU20" s="254"/>
      <c r="EFV20" s="254"/>
      <c r="EFW20" s="254"/>
      <c r="EFX20" s="254"/>
      <c r="EFY20" s="254"/>
      <c r="EFZ20" s="254"/>
      <c r="EGA20" s="254"/>
      <c r="EGB20" s="254"/>
      <c r="EGC20" s="254"/>
      <c r="EGD20" s="254"/>
      <c r="EGE20" s="254"/>
      <c r="EGF20" s="254"/>
      <c r="EGG20" s="254"/>
      <c r="EGH20" s="254"/>
      <c r="EGI20" s="254"/>
      <c r="EGJ20" s="254"/>
      <c r="EGK20" s="254"/>
      <c r="EGL20" s="254"/>
      <c r="EGM20" s="254"/>
      <c r="EGN20" s="254"/>
      <c r="EGO20" s="254"/>
      <c r="EGP20" s="254"/>
      <c r="EGQ20" s="254"/>
      <c r="EGR20" s="254"/>
      <c r="EGS20" s="254"/>
      <c r="EGT20" s="254"/>
      <c r="EGU20" s="254"/>
      <c r="EGV20" s="254"/>
      <c r="EGW20" s="254"/>
      <c r="EGX20" s="254"/>
      <c r="EGY20" s="254"/>
      <c r="EGZ20" s="254"/>
      <c r="EHA20" s="254"/>
      <c r="EHB20" s="254"/>
      <c r="EHC20" s="254"/>
      <c r="EHD20" s="254"/>
      <c r="EHE20" s="254"/>
      <c r="EHF20" s="254"/>
      <c r="EHG20" s="254"/>
      <c r="EHH20" s="254"/>
      <c r="EHI20" s="254"/>
      <c r="EHJ20" s="254"/>
      <c r="EHK20" s="254"/>
      <c r="EHL20" s="254"/>
      <c r="EHM20" s="254"/>
      <c r="EHN20" s="254"/>
      <c r="EHO20" s="254"/>
      <c r="EHP20" s="254"/>
      <c r="EHQ20" s="254"/>
      <c r="EHR20" s="254"/>
      <c r="EHS20" s="254"/>
      <c r="EHT20" s="254"/>
      <c r="EHU20" s="254"/>
      <c r="EHV20" s="254"/>
      <c r="EHW20" s="254"/>
      <c r="EHX20" s="254"/>
      <c r="EHY20" s="254"/>
      <c r="EHZ20" s="254"/>
      <c r="EIA20" s="254"/>
      <c r="EIB20" s="254"/>
      <c r="EIC20" s="254"/>
      <c r="EID20" s="254"/>
      <c r="EIE20" s="254"/>
      <c r="EIF20" s="254"/>
      <c r="EIG20" s="254"/>
      <c r="EIH20" s="254"/>
      <c r="EII20" s="254"/>
      <c r="EIJ20" s="254"/>
      <c r="EIK20" s="254"/>
      <c r="EIL20" s="254"/>
      <c r="EIM20" s="254"/>
      <c r="EIN20" s="254"/>
      <c r="EIO20" s="254"/>
      <c r="EIP20" s="254"/>
      <c r="EIQ20" s="254"/>
      <c r="EIR20" s="254"/>
      <c r="EIS20" s="254"/>
      <c r="EIT20" s="254"/>
      <c r="EIU20" s="254"/>
      <c r="EIV20" s="254"/>
      <c r="EIW20" s="254"/>
      <c r="EIX20" s="254"/>
      <c r="EIY20" s="254"/>
      <c r="EIZ20" s="254"/>
      <c r="EJA20" s="254"/>
      <c r="EJB20" s="254"/>
      <c r="EJC20" s="254"/>
      <c r="EJD20" s="254"/>
      <c r="EJE20" s="254"/>
      <c r="EJF20" s="254"/>
      <c r="EJG20" s="254"/>
      <c r="EJH20" s="254"/>
      <c r="EJI20" s="254"/>
      <c r="EJJ20" s="254"/>
      <c r="EJK20" s="254"/>
      <c r="EJL20" s="254"/>
      <c r="EJM20" s="254"/>
      <c r="EJN20" s="254"/>
      <c r="EJO20" s="254"/>
      <c r="EJP20" s="254"/>
      <c r="EJQ20" s="254"/>
      <c r="EJR20" s="254"/>
      <c r="EJS20" s="254"/>
      <c r="EJT20" s="254"/>
      <c r="EJU20" s="254"/>
      <c r="EJV20" s="254"/>
      <c r="EJW20" s="254"/>
      <c r="EJX20" s="254"/>
      <c r="EJY20" s="254"/>
      <c r="EJZ20" s="254"/>
      <c r="EKA20" s="254"/>
      <c r="EKB20" s="254"/>
      <c r="EKC20" s="254"/>
      <c r="EKD20" s="254"/>
      <c r="EKE20" s="254"/>
      <c r="EKF20" s="254"/>
      <c r="EKG20" s="254"/>
      <c r="EKH20" s="254"/>
      <c r="EKI20" s="254"/>
      <c r="EKJ20" s="254"/>
      <c r="EKK20" s="254"/>
      <c r="EKL20" s="254"/>
      <c r="EKM20" s="254"/>
      <c r="EKN20" s="254"/>
      <c r="EKO20" s="254"/>
      <c r="EKP20" s="254"/>
      <c r="EKQ20" s="254"/>
      <c r="EKR20" s="254"/>
      <c r="EKS20" s="254"/>
      <c r="EKT20" s="254"/>
      <c r="EKU20" s="254"/>
      <c r="EKV20" s="254"/>
      <c r="EKW20" s="254"/>
      <c r="EKX20" s="254"/>
      <c r="EKY20" s="254"/>
      <c r="EKZ20" s="254"/>
      <c r="ELA20" s="254"/>
      <c r="ELB20" s="254"/>
      <c r="ELC20" s="254"/>
      <c r="ELD20" s="254"/>
      <c r="ELE20" s="254"/>
      <c r="ELF20" s="254"/>
      <c r="ELG20" s="254"/>
      <c r="ELH20" s="254"/>
      <c r="ELI20" s="254"/>
      <c r="ELJ20" s="254"/>
      <c r="ELK20" s="254"/>
      <c r="ELL20" s="254"/>
      <c r="ELM20" s="254"/>
      <c r="ELN20" s="254"/>
      <c r="ELO20" s="254"/>
      <c r="ELP20" s="254"/>
      <c r="ELQ20" s="254"/>
      <c r="ELR20" s="254"/>
      <c r="ELS20" s="254"/>
      <c r="ELT20" s="254"/>
      <c r="ELU20" s="254"/>
      <c r="ELV20" s="254"/>
      <c r="ELW20" s="254"/>
      <c r="ELX20" s="254"/>
      <c r="ELY20" s="254"/>
      <c r="ELZ20" s="254"/>
      <c r="EMA20" s="254"/>
      <c r="EMB20" s="254"/>
      <c r="EMC20" s="254"/>
      <c r="EMD20" s="254"/>
      <c r="EME20" s="254"/>
      <c r="EMF20" s="254"/>
      <c r="EMG20" s="254"/>
      <c r="EMH20" s="254"/>
      <c r="EMI20" s="254"/>
      <c r="EMJ20" s="254"/>
      <c r="EMK20" s="254"/>
      <c r="EML20" s="254"/>
      <c r="EMM20" s="254"/>
      <c r="EMN20" s="254"/>
      <c r="EMO20" s="254"/>
      <c r="EMP20" s="254"/>
      <c r="EMQ20" s="254"/>
      <c r="EMR20" s="254"/>
      <c r="EMS20" s="254"/>
      <c r="EMT20" s="254"/>
      <c r="EMU20" s="254"/>
      <c r="EMV20" s="254"/>
      <c r="EMW20" s="254"/>
      <c r="EMX20" s="254"/>
      <c r="EMY20" s="254"/>
      <c r="EMZ20" s="254"/>
      <c r="ENA20" s="254"/>
      <c r="ENB20" s="254"/>
      <c r="ENC20" s="254"/>
      <c r="END20" s="254"/>
      <c r="ENE20" s="254"/>
      <c r="ENF20" s="254"/>
      <c r="ENG20" s="254"/>
      <c r="ENH20" s="254"/>
      <c r="ENI20" s="254"/>
      <c r="ENJ20" s="254"/>
      <c r="ENK20" s="254"/>
      <c r="ENL20" s="254"/>
      <c r="ENM20" s="254"/>
      <c r="ENN20" s="254"/>
      <c r="ENO20" s="254"/>
      <c r="ENP20" s="254"/>
      <c r="ENQ20" s="254"/>
      <c r="ENR20" s="254"/>
      <c r="ENS20" s="254"/>
      <c r="ENT20" s="254"/>
      <c r="ENU20" s="254"/>
      <c r="ENV20" s="254"/>
      <c r="ENW20" s="254"/>
      <c r="ENX20" s="254"/>
      <c r="ENY20" s="254"/>
      <c r="ENZ20" s="254"/>
      <c r="EOA20" s="254"/>
      <c r="EOB20" s="254"/>
      <c r="EOC20" s="254"/>
      <c r="EOD20" s="254"/>
      <c r="EOE20" s="254"/>
      <c r="EOF20" s="254"/>
      <c r="EOG20" s="254"/>
      <c r="EOH20" s="254"/>
      <c r="EOI20" s="254"/>
      <c r="EOJ20" s="254"/>
      <c r="EOK20" s="254"/>
      <c r="EOL20" s="254"/>
      <c r="EOM20" s="254"/>
      <c r="EON20" s="254"/>
      <c r="EOO20" s="254"/>
      <c r="EOP20" s="254"/>
      <c r="EOQ20" s="254"/>
      <c r="EOR20" s="254"/>
      <c r="EOS20" s="254"/>
      <c r="EOT20" s="254"/>
      <c r="EOU20" s="254"/>
      <c r="EOV20" s="254"/>
      <c r="EOW20" s="254"/>
      <c r="EOX20" s="254"/>
      <c r="EOY20" s="254"/>
      <c r="EOZ20" s="254"/>
      <c r="EPA20" s="254"/>
      <c r="EPB20" s="254"/>
      <c r="EPC20" s="254"/>
      <c r="EPD20" s="254"/>
      <c r="EPE20" s="254"/>
      <c r="EPF20" s="254"/>
      <c r="EPG20" s="254"/>
      <c r="EPH20" s="254"/>
      <c r="EPI20" s="254"/>
      <c r="EPJ20" s="254"/>
      <c r="EPK20" s="254"/>
      <c r="EPL20" s="254"/>
      <c r="EPM20" s="254"/>
      <c r="EPN20" s="254"/>
      <c r="EPO20" s="254"/>
      <c r="EPP20" s="254"/>
      <c r="EPQ20" s="254"/>
      <c r="EPR20" s="254"/>
      <c r="EPS20" s="254"/>
      <c r="EPT20" s="254"/>
      <c r="EPU20" s="254"/>
      <c r="EPV20" s="254"/>
      <c r="EPW20" s="254"/>
      <c r="EPX20" s="254"/>
      <c r="EPY20" s="254"/>
      <c r="EPZ20" s="254"/>
      <c r="EQA20" s="254"/>
      <c r="EQB20" s="254"/>
      <c r="EQC20" s="254"/>
      <c r="EQD20" s="254"/>
      <c r="EQE20" s="254"/>
      <c r="EQF20" s="254"/>
      <c r="EQG20" s="254"/>
      <c r="EQH20" s="254"/>
      <c r="EQI20" s="254"/>
      <c r="EQJ20" s="254"/>
      <c r="EQK20" s="254"/>
      <c r="EQL20" s="254"/>
      <c r="EQM20" s="254"/>
      <c r="EQN20" s="254"/>
      <c r="EQO20" s="254"/>
      <c r="EQP20" s="254"/>
      <c r="EQQ20" s="254"/>
      <c r="EQR20" s="254"/>
      <c r="EQS20" s="254"/>
      <c r="EQT20" s="254"/>
      <c r="EQU20" s="254"/>
      <c r="EQV20" s="254"/>
      <c r="EQW20" s="254"/>
      <c r="EQX20" s="254"/>
      <c r="EQY20" s="254"/>
      <c r="EQZ20" s="254"/>
      <c r="ERA20" s="254"/>
      <c r="ERB20" s="254"/>
      <c r="ERC20" s="254"/>
      <c r="ERD20" s="254"/>
      <c r="ERE20" s="254"/>
      <c r="ERF20" s="254"/>
      <c r="ERG20" s="254"/>
      <c r="ERH20" s="254"/>
      <c r="ERI20" s="254"/>
      <c r="ERJ20" s="254"/>
      <c r="ERK20" s="254"/>
      <c r="ERL20" s="254"/>
      <c r="ERM20" s="254"/>
      <c r="ERN20" s="254"/>
      <c r="ERO20" s="254"/>
      <c r="ERP20" s="254"/>
      <c r="ERQ20" s="254"/>
      <c r="ERR20" s="254"/>
      <c r="ERS20" s="254"/>
      <c r="ERT20" s="254"/>
      <c r="ERU20" s="254"/>
      <c r="ERV20" s="254"/>
      <c r="ERW20" s="254"/>
      <c r="ERX20" s="254"/>
      <c r="ERY20" s="254"/>
      <c r="ERZ20" s="254"/>
      <c r="ESA20" s="254"/>
      <c r="ESB20" s="254"/>
      <c r="ESC20" s="254"/>
      <c r="ESD20" s="254"/>
      <c r="ESE20" s="254"/>
      <c r="ESF20" s="254"/>
      <c r="ESG20" s="254"/>
      <c r="ESH20" s="254"/>
      <c r="ESI20" s="254"/>
      <c r="ESJ20" s="254"/>
      <c r="ESK20" s="254"/>
      <c r="ESL20" s="254"/>
      <c r="ESM20" s="254"/>
      <c r="ESN20" s="254"/>
      <c r="ESO20" s="254"/>
      <c r="ESP20" s="254"/>
      <c r="ESQ20" s="254"/>
      <c r="ESR20" s="254"/>
      <c r="ESS20" s="254"/>
      <c r="EST20" s="254"/>
      <c r="ESU20" s="254"/>
      <c r="ESV20" s="254"/>
      <c r="ESW20" s="254"/>
      <c r="ESX20" s="254"/>
      <c r="ESY20" s="254"/>
      <c r="ESZ20" s="254"/>
      <c r="ETA20" s="254"/>
      <c r="ETB20" s="254"/>
      <c r="ETC20" s="254"/>
      <c r="ETD20" s="254"/>
      <c r="ETE20" s="254"/>
      <c r="ETF20" s="254"/>
      <c r="ETG20" s="254"/>
      <c r="ETH20" s="254"/>
      <c r="ETI20" s="254"/>
      <c r="ETJ20" s="254"/>
      <c r="ETK20" s="254"/>
      <c r="ETL20" s="254"/>
      <c r="ETM20" s="254"/>
      <c r="ETN20" s="254"/>
      <c r="ETO20" s="254"/>
      <c r="ETP20" s="254"/>
      <c r="ETQ20" s="254"/>
      <c r="ETR20" s="254"/>
      <c r="ETS20" s="254"/>
      <c r="ETT20" s="254"/>
      <c r="ETU20" s="254"/>
      <c r="ETV20" s="254"/>
      <c r="ETW20" s="254"/>
      <c r="ETX20" s="254"/>
      <c r="ETY20" s="254"/>
      <c r="ETZ20" s="254"/>
      <c r="EUA20" s="254"/>
      <c r="EUB20" s="254"/>
      <c r="EUC20" s="254"/>
      <c r="EUD20" s="254"/>
      <c r="EUE20" s="254"/>
      <c r="EUF20" s="254"/>
      <c r="EUG20" s="254"/>
      <c r="EUH20" s="254"/>
      <c r="EUI20" s="254"/>
      <c r="EUJ20" s="254"/>
      <c r="EUK20" s="254"/>
      <c r="EUL20" s="254"/>
      <c r="EUM20" s="254"/>
      <c r="EUN20" s="254"/>
      <c r="EUO20" s="254"/>
      <c r="EUP20" s="254"/>
      <c r="EUQ20" s="254"/>
      <c r="EUR20" s="254"/>
      <c r="EUS20" s="254"/>
      <c r="EUT20" s="254"/>
      <c r="EUU20" s="254"/>
      <c r="EUV20" s="254"/>
      <c r="EUW20" s="254"/>
      <c r="EUX20" s="254"/>
      <c r="EUY20" s="254"/>
      <c r="EUZ20" s="254"/>
      <c r="EVA20" s="254"/>
      <c r="EVB20" s="254"/>
      <c r="EVC20" s="254"/>
      <c r="EVD20" s="254"/>
      <c r="EVE20" s="254"/>
      <c r="EVF20" s="254"/>
      <c r="EVG20" s="254"/>
      <c r="EVH20" s="254"/>
      <c r="EVI20" s="254"/>
      <c r="EVJ20" s="254"/>
      <c r="EVK20" s="254"/>
      <c r="EVL20" s="254"/>
      <c r="EVM20" s="254"/>
      <c r="EVN20" s="254"/>
      <c r="EVO20" s="254"/>
      <c r="EVP20" s="254"/>
      <c r="EVQ20" s="254"/>
      <c r="EVR20" s="254"/>
      <c r="EVS20" s="254"/>
      <c r="EVT20" s="254"/>
      <c r="EVU20" s="254"/>
      <c r="EVV20" s="254"/>
      <c r="EVW20" s="254"/>
      <c r="EVX20" s="254"/>
      <c r="EVY20" s="254"/>
      <c r="EVZ20" s="254"/>
      <c r="EWA20" s="254"/>
      <c r="EWB20" s="254"/>
      <c r="EWC20" s="254"/>
      <c r="EWD20" s="254"/>
      <c r="EWE20" s="254"/>
      <c r="EWF20" s="254"/>
      <c r="EWG20" s="254"/>
      <c r="EWH20" s="254"/>
      <c r="EWI20" s="254"/>
      <c r="EWJ20" s="254"/>
      <c r="EWK20" s="254"/>
      <c r="EWL20" s="254"/>
      <c r="EWM20" s="254"/>
      <c r="EWN20" s="254"/>
      <c r="EWO20" s="254"/>
      <c r="EWP20" s="254"/>
      <c r="EWQ20" s="254"/>
      <c r="EWR20" s="254"/>
      <c r="EWS20" s="254"/>
      <c r="EWT20" s="254"/>
      <c r="EWU20" s="254"/>
      <c r="EWV20" s="254"/>
      <c r="EWW20" s="254"/>
      <c r="EWX20" s="254"/>
      <c r="EWY20" s="254"/>
      <c r="EWZ20" s="254"/>
      <c r="EXA20" s="254"/>
      <c r="EXB20" s="254"/>
      <c r="EXC20" s="254"/>
      <c r="EXD20" s="254"/>
      <c r="EXE20" s="254"/>
      <c r="EXF20" s="254"/>
      <c r="EXG20" s="254"/>
      <c r="EXH20" s="254"/>
      <c r="EXI20" s="254"/>
      <c r="EXJ20" s="254"/>
      <c r="EXK20" s="254"/>
      <c r="EXL20" s="254"/>
      <c r="EXM20" s="254"/>
      <c r="EXN20" s="254"/>
      <c r="EXO20" s="254"/>
      <c r="EXP20" s="254"/>
      <c r="EXQ20" s="254"/>
      <c r="EXR20" s="254"/>
      <c r="EXS20" s="254"/>
      <c r="EXT20" s="254"/>
      <c r="EXU20" s="254"/>
      <c r="EXV20" s="254"/>
      <c r="EXW20" s="254"/>
      <c r="EXX20" s="254"/>
      <c r="EXY20" s="254"/>
      <c r="EXZ20" s="254"/>
      <c r="EYA20" s="254"/>
      <c r="EYB20" s="254"/>
      <c r="EYC20" s="254"/>
      <c r="EYD20" s="254"/>
      <c r="EYE20" s="254"/>
      <c r="EYF20" s="254"/>
      <c r="EYG20" s="254"/>
      <c r="EYH20" s="254"/>
      <c r="EYI20" s="254"/>
      <c r="EYJ20" s="254"/>
      <c r="EYK20" s="254"/>
      <c r="EYL20" s="254"/>
      <c r="EYM20" s="254"/>
      <c r="EYN20" s="254"/>
      <c r="EYO20" s="254"/>
      <c r="EYP20" s="254"/>
      <c r="EYQ20" s="254"/>
      <c r="EYR20" s="254"/>
      <c r="EYS20" s="254"/>
      <c r="EYT20" s="254"/>
      <c r="EYU20" s="254"/>
      <c r="EYV20" s="254"/>
      <c r="EYW20" s="254"/>
      <c r="EYX20" s="254"/>
      <c r="EYY20" s="254"/>
      <c r="EYZ20" s="254"/>
      <c r="EZA20" s="254"/>
      <c r="EZB20" s="254"/>
      <c r="EZC20" s="254"/>
      <c r="EZD20" s="254"/>
      <c r="EZE20" s="254"/>
      <c r="EZF20" s="254"/>
      <c r="EZG20" s="254"/>
      <c r="EZH20" s="254"/>
      <c r="EZI20" s="254"/>
      <c r="EZJ20" s="254"/>
      <c r="EZK20" s="254"/>
      <c r="EZL20" s="254"/>
      <c r="EZM20" s="254"/>
      <c r="EZN20" s="254"/>
      <c r="EZO20" s="254"/>
      <c r="EZP20" s="254"/>
      <c r="EZQ20" s="254"/>
      <c r="EZR20" s="254"/>
      <c r="EZS20" s="254"/>
      <c r="EZT20" s="254"/>
      <c r="EZU20" s="254"/>
      <c r="EZV20" s="254"/>
      <c r="EZW20" s="254"/>
      <c r="EZX20" s="254"/>
      <c r="EZY20" s="254"/>
      <c r="EZZ20" s="254"/>
      <c r="FAA20" s="254"/>
      <c r="FAB20" s="254"/>
      <c r="FAC20" s="254"/>
      <c r="FAD20" s="254"/>
      <c r="FAE20" s="254"/>
      <c r="FAF20" s="254"/>
      <c r="FAG20" s="254"/>
      <c r="FAH20" s="254"/>
      <c r="FAI20" s="254"/>
      <c r="FAJ20" s="254"/>
      <c r="FAK20" s="254"/>
      <c r="FAL20" s="254"/>
      <c r="FAM20" s="254"/>
      <c r="FAN20" s="254"/>
      <c r="FAO20" s="254"/>
      <c r="FAP20" s="254"/>
      <c r="FAQ20" s="254"/>
      <c r="FAR20" s="254"/>
      <c r="FAS20" s="254"/>
      <c r="FAT20" s="254"/>
      <c r="FAU20" s="254"/>
      <c r="FAV20" s="254"/>
      <c r="FAW20" s="254"/>
      <c r="FAX20" s="254"/>
      <c r="FAY20" s="254"/>
      <c r="FAZ20" s="254"/>
      <c r="FBA20" s="254"/>
      <c r="FBB20" s="254"/>
      <c r="FBC20" s="254"/>
      <c r="FBD20" s="254"/>
      <c r="FBE20" s="254"/>
      <c r="FBF20" s="254"/>
      <c r="FBG20" s="254"/>
      <c r="FBH20" s="254"/>
      <c r="FBI20" s="254"/>
      <c r="FBJ20" s="254"/>
      <c r="FBK20" s="254"/>
      <c r="FBL20" s="254"/>
      <c r="FBM20" s="254"/>
      <c r="FBN20" s="254"/>
      <c r="FBO20" s="254"/>
      <c r="FBP20" s="254"/>
      <c r="FBQ20" s="254"/>
      <c r="FBR20" s="254"/>
      <c r="FBS20" s="254"/>
      <c r="FBT20" s="254"/>
      <c r="FBU20" s="254"/>
      <c r="FBV20" s="254"/>
      <c r="FBW20" s="254"/>
      <c r="FBX20" s="254"/>
      <c r="FBY20" s="254"/>
      <c r="FBZ20" s="254"/>
      <c r="FCA20" s="254"/>
      <c r="FCB20" s="254"/>
      <c r="FCC20" s="254"/>
      <c r="FCD20" s="254"/>
      <c r="FCE20" s="254"/>
      <c r="FCF20" s="254"/>
      <c r="FCG20" s="254"/>
      <c r="FCH20" s="254"/>
      <c r="FCI20" s="254"/>
      <c r="FCJ20" s="254"/>
      <c r="FCK20" s="254"/>
      <c r="FCL20" s="254"/>
      <c r="FCM20" s="254"/>
      <c r="FCN20" s="254"/>
      <c r="FCO20" s="254"/>
      <c r="FCP20" s="254"/>
      <c r="FCQ20" s="254"/>
      <c r="FCR20" s="254"/>
      <c r="FCS20" s="254"/>
      <c r="FCT20" s="254"/>
      <c r="FCU20" s="254"/>
      <c r="FCV20" s="254"/>
      <c r="FCW20" s="254"/>
      <c r="FCX20" s="254"/>
      <c r="FCY20" s="254"/>
      <c r="FCZ20" s="254"/>
      <c r="FDA20" s="254"/>
      <c r="FDB20" s="254"/>
      <c r="FDC20" s="254"/>
      <c r="FDD20" s="254"/>
      <c r="FDE20" s="254"/>
      <c r="FDF20" s="254"/>
      <c r="FDG20" s="254"/>
      <c r="FDH20" s="254"/>
      <c r="FDI20" s="254"/>
      <c r="FDJ20" s="254"/>
      <c r="FDK20" s="254"/>
      <c r="FDL20" s="254"/>
      <c r="FDM20" s="254"/>
      <c r="FDN20" s="254"/>
      <c r="FDO20" s="254"/>
      <c r="FDP20" s="254"/>
      <c r="FDQ20" s="254"/>
      <c r="FDR20" s="254"/>
      <c r="FDS20" s="254"/>
      <c r="FDT20" s="254"/>
      <c r="FDU20" s="254"/>
      <c r="FDV20" s="254"/>
      <c r="FDW20" s="254"/>
      <c r="FDX20" s="254"/>
      <c r="FDY20" s="254"/>
      <c r="FDZ20" s="254"/>
      <c r="FEA20" s="254"/>
      <c r="FEB20" s="254"/>
      <c r="FEC20" s="254"/>
      <c r="FED20" s="254"/>
      <c r="FEE20" s="254"/>
      <c r="FEF20" s="254"/>
      <c r="FEG20" s="254"/>
      <c r="FEH20" s="254"/>
      <c r="FEI20" s="254"/>
      <c r="FEJ20" s="254"/>
      <c r="FEK20" s="254"/>
      <c r="FEL20" s="254"/>
      <c r="FEM20" s="254"/>
      <c r="FEN20" s="254"/>
      <c r="FEO20" s="254"/>
      <c r="FEP20" s="254"/>
      <c r="FEQ20" s="254"/>
      <c r="FER20" s="254"/>
      <c r="FES20" s="254"/>
      <c r="FET20" s="254"/>
      <c r="FEU20" s="254"/>
      <c r="FEV20" s="254"/>
      <c r="FEW20" s="254"/>
      <c r="FEX20" s="254"/>
      <c r="FEY20" s="254"/>
      <c r="FEZ20" s="254"/>
      <c r="FFA20" s="254"/>
      <c r="FFB20" s="254"/>
      <c r="FFC20" s="254"/>
      <c r="FFD20" s="254"/>
      <c r="FFE20" s="254"/>
      <c r="FFF20" s="254"/>
      <c r="FFG20" s="254"/>
      <c r="FFH20" s="254"/>
      <c r="FFI20" s="254"/>
      <c r="FFJ20" s="254"/>
      <c r="FFK20" s="254"/>
      <c r="FFL20" s="254"/>
      <c r="FFM20" s="254"/>
      <c r="FFN20" s="254"/>
      <c r="FFO20" s="254"/>
      <c r="FFP20" s="254"/>
      <c r="FFQ20" s="254"/>
      <c r="FFR20" s="254"/>
      <c r="FFS20" s="254"/>
      <c r="FFT20" s="254"/>
      <c r="FFU20" s="254"/>
      <c r="FFV20" s="254"/>
      <c r="FFW20" s="254"/>
      <c r="FFX20" s="254"/>
      <c r="FFY20" s="254"/>
      <c r="FFZ20" s="254"/>
      <c r="FGA20" s="254"/>
      <c r="FGB20" s="254"/>
      <c r="FGC20" s="254"/>
      <c r="FGD20" s="254"/>
      <c r="FGE20" s="254"/>
      <c r="FGF20" s="254"/>
      <c r="FGG20" s="254"/>
      <c r="FGH20" s="254"/>
      <c r="FGI20" s="254"/>
      <c r="FGJ20" s="254"/>
      <c r="FGK20" s="254"/>
      <c r="FGL20" s="254"/>
      <c r="FGM20" s="254"/>
      <c r="FGN20" s="254"/>
      <c r="FGO20" s="254"/>
      <c r="FGP20" s="254"/>
      <c r="FGQ20" s="254"/>
      <c r="FGR20" s="254"/>
      <c r="FGS20" s="254"/>
      <c r="FGT20" s="254"/>
      <c r="FGU20" s="254"/>
      <c r="FGV20" s="254"/>
      <c r="FGW20" s="254"/>
      <c r="FGX20" s="254"/>
      <c r="FGY20" s="254"/>
      <c r="FGZ20" s="254"/>
      <c r="FHA20" s="254"/>
      <c r="FHB20" s="254"/>
      <c r="FHC20" s="254"/>
      <c r="FHD20" s="254"/>
      <c r="FHE20" s="254"/>
      <c r="FHF20" s="254"/>
      <c r="FHG20" s="254"/>
      <c r="FHH20" s="254"/>
      <c r="FHI20" s="254"/>
      <c r="FHJ20" s="254"/>
      <c r="FHK20" s="254"/>
      <c r="FHL20" s="254"/>
      <c r="FHM20" s="254"/>
      <c r="FHN20" s="254"/>
      <c r="FHO20" s="254"/>
      <c r="FHP20" s="254"/>
      <c r="FHQ20" s="254"/>
      <c r="FHR20" s="254"/>
      <c r="FHS20" s="254"/>
      <c r="FHT20" s="254"/>
      <c r="FHU20" s="254"/>
      <c r="FHV20" s="254"/>
      <c r="FHW20" s="254"/>
      <c r="FHX20" s="254"/>
      <c r="FHY20" s="254"/>
      <c r="FHZ20" s="254"/>
      <c r="FIA20" s="254"/>
      <c r="FIB20" s="254"/>
      <c r="FIC20" s="254"/>
      <c r="FID20" s="254"/>
      <c r="FIE20" s="254"/>
      <c r="FIF20" s="254"/>
      <c r="FIG20" s="254"/>
      <c r="FIH20" s="254"/>
      <c r="FII20" s="254"/>
      <c r="FIJ20" s="254"/>
      <c r="FIK20" s="254"/>
      <c r="FIL20" s="254"/>
      <c r="FIM20" s="254"/>
      <c r="FIN20" s="254"/>
      <c r="FIO20" s="254"/>
      <c r="FIP20" s="254"/>
      <c r="FIQ20" s="254"/>
      <c r="FIR20" s="254"/>
      <c r="FIS20" s="254"/>
      <c r="FIT20" s="254"/>
      <c r="FIU20" s="254"/>
      <c r="FIV20" s="254"/>
      <c r="FIW20" s="254"/>
      <c r="FIX20" s="254"/>
      <c r="FIY20" s="254"/>
      <c r="FIZ20" s="254"/>
      <c r="FJA20" s="254"/>
      <c r="FJB20" s="254"/>
      <c r="FJC20" s="254"/>
      <c r="FJD20" s="254"/>
      <c r="FJE20" s="254"/>
      <c r="FJF20" s="254"/>
      <c r="FJG20" s="254"/>
      <c r="FJH20" s="254"/>
      <c r="FJI20" s="254"/>
      <c r="FJJ20" s="254"/>
      <c r="FJK20" s="254"/>
      <c r="FJL20" s="254"/>
      <c r="FJM20" s="254"/>
      <c r="FJN20" s="254"/>
      <c r="FJO20" s="254"/>
      <c r="FJP20" s="254"/>
      <c r="FJQ20" s="254"/>
      <c r="FJR20" s="254"/>
      <c r="FJS20" s="254"/>
      <c r="FJT20" s="254"/>
      <c r="FJU20" s="254"/>
      <c r="FJV20" s="254"/>
      <c r="FJW20" s="254"/>
      <c r="FJX20" s="254"/>
      <c r="FJY20" s="254"/>
      <c r="FJZ20" s="254"/>
      <c r="FKA20" s="254"/>
      <c r="FKB20" s="254"/>
      <c r="FKC20" s="254"/>
      <c r="FKD20" s="254"/>
      <c r="FKE20" s="254"/>
      <c r="FKF20" s="254"/>
      <c r="FKG20" s="254"/>
      <c r="FKH20" s="254"/>
      <c r="FKI20" s="254"/>
      <c r="FKJ20" s="254"/>
      <c r="FKK20" s="254"/>
      <c r="FKL20" s="254"/>
      <c r="FKM20" s="254"/>
      <c r="FKN20" s="254"/>
      <c r="FKO20" s="254"/>
      <c r="FKP20" s="254"/>
      <c r="FKQ20" s="254"/>
      <c r="FKR20" s="254"/>
      <c r="FKS20" s="254"/>
      <c r="FKT20" s="254"/>
      <c r="FKU20" s="254"/>
      <c r="FKV20" s="254"/>
      <c r="FKW20" s="254"/>
      <c r="FKX20" s="254"/>
      <c r="FKY20" s="254"/>
      <c r="FKZ20" s="254"/>
      <c r="FLA20" s="254"/>
      <c r="FLB20" s="254"/>
      <c r="FLC20" s="254"/>
      <c r="FLD20" s="254"/>
      <c r="FLE20" s="254"/>
      <c r="FLF20" s="254"/>
      <c r="FLG20" s="254"/>
      <c r="FLH20" s="254"/>
      <c r="FLI20" s="254"/>
      <c r="FLJ20" s="254"/>
      <c r="FLK20" s="254"/>
      <c r="FLL20" s="254"/>
      <c r="FLM20" s="254"/>
      <c r="FLN20" s="254"/>
      <c r="FLO20" s="254"/>
      <c r="FLP20" s="254"/>
      <c r="FLQ20" s="254"/>
      <c r="FLR20" s="254"/>
      <c r="FLS20" s="254"/>
      <c r="FLT20" s="254"/>
      <c r="FLU20" s="254"/>
      <c r="FLV20" s="254"/>
      <c r="FLW20" s="254"/>
      <c r="FLX20" s="254"/>
      <c r="FLY20" s="254"/>
      <c r="FLZ20" s="254"/>
      <c r="FMA20" s="254"/>
      <c r="FMB20" s="254"/>
      <c r="FMC20" s="254"/>
      <c r="FMD20" s="254"/>
      <c r="FME20" s="254"/>
      <c r="FMF20" s="254"/>
      <c r="FMG20" s="254"/>
      <c r="FMH20" s="254"/>
      <c r="FMI20" s="254"/>
      <c r="FMJ20" s="254"/>
      <c r="FMK20" s="254"/>
      <c r="FML20" s="254"/>
      <c r="FMM20" s="254"/>
      <c r="FMN20" s="254"/>
      <c r="FMO20" s="254"/>
      <c r="FMP20" s="254"/>
      <c r="FMQ20" s="254"/>
      <c r="FMR20" s="254"/>
      <c r="FMS20" s="254"/>
      <c r="FMT20" s="254"/>
      <c r="FMU20" s="254"/>
      <c r="FMV20" s="254"/>
      <c r="FMW20" s="254"/>
      <c r="FMX20" s="254"/>
      <c r="FMY20" s="254"/>
      <c r="FMZ20" s="254"/>
      <c r="FNA20" s="254"/>
      <c r="FNB20" s="254"/>
      <c r="FNC20" s="254"/>
      <c r="FND20" s="254"/>
      <c r="FNE20" s="254"/>
      <c r="FNF20" s="254"/>
      <c r="FNG20" s="254"/>
      <c r="FNH20" s="254"/>
      <c r="FNI20" s="254"/>
      <c r="FNJ20" s="254"/>
      <c r="FNK20" s="254"/>
      <c r="FNL20" s="254"/>
      <c r="FNM20" s="254"/>
      <c r="FNN20" s="254"/>
      <c r="FNO20" s="254"/>
      <c r="FNP20" s="254"/>
      <c r="FNQ20" s="254"/>
      <c r="FNR20" s="254"/>
      <c r="FNS20" s="254"/>
      <c r="FNT20" s="254"/>
      <c r="FNU20" s="254"/>
      <c r="FNV20" s="254"/>
      <c r="FNW20" s="254"/>
      <c r="FNX20" s="254"/>
      <c r="FNY20" s="254"/>
      <c r="FNZ20" s="254"/>
      <c r="FOA20" s="254"/>
      <c r="FOB20" s="254"/>
      <c r="FOC20" s="254"/>
      <c r="FOD20" s="254"/>
      <c r="FOE20" s="254"/>
      <c r="FOF20" s="254"/>
      <c r="FOG20" s="254"/>
      <c r="FOH20" s="254"/>
      <c r="FOI20" s="254"/>
      <c r="FOJ20" s="254"/>
      <c r="FOK20" s="254"/>
      <c r="FOL20" s="254"/>
      <c r="FOM20" s="254"/>
      <c r="FON20" s="254"/>
      <c r="FOO20" s="254"/>
      <c r="FOP20" s="254"/>
      <c r="FOQ20" s="254"/>
      <c r="FOR20" s="254"/>
      <c r="FOS20" s="254"/>
      <c r="FOT20" s="254"/>
      <c r="FOU20" s="254"/>
      <c r="FOV20" s="254"/>
      <c r="FOW20" s="254"/>
      <c r="FOX20" s="254"/>
      <c r="FOY20" s="254"/>
      <c r="FOZ20" s="254"/>
      <c r="FPA20" s="254"/>
      <c r="FPB20" s="254"/>
      <c r="FPC20" s="254"/>
      <c r="FPD20" s="254"/>
      <c r="FPE20" s="254"/>
      <c r="FPF20" s="254"/>
      <c r="FPG20" s="254"/>
      <c r="FPH20" s="254"/>
      <c r="FPI20" s="254"/>
      <c r="FPJ20" s="254"/>
      <c r="FPK20" s="254"/>
      <c r="FPL20" s="254"/>
      <c r="FPM20" s="254"/>
      <c r="FPN20" s="254"/>
      <c r="FPO20" s="254"/>
      <c r="FPP20" s="254"/>
      <c r="FPQ20" s="254"/>
      <c r="FPR20" s="254"/>
      <c r="FPS20" s="254"/>
      <c r="FPT20" s="254"/>
      <c r="FPU20" s="254"/>
      <c r="FPV20" s="254"/>
      <c r="FPW20" s="254"/>
      <c r="FPX20" s="254"/>
      <c r="FPY20" s="254"/>
      <c r="FPZ20" s="254"/>
      <c r="FQA20" s="254"/>
      <c r="FQB20" s="254"/>
      <c r="FQC20" s="254"/>
      <c r="FQD20" s="254"/>
      <c r="FQE20" s="254"/>
      <c r="FQF20" s="254"/>
      <c r="FQG20" s="254"/>
      <c r="FQH20" s="254"/>
      <c r="FQI20" s="254"/>
      <c r="FQJ20" s="254"/>
      <c r="FQK20" s="254"/>
      <c r="FQL20" s="254"/>
      <c r="FQM20" s="254"/>
      <c r="FQN20" s="254"/>
      <c r="FQO20" s="254"/>
      <c r="FQP20" s="254"/>
      <c r="FQQ20" s="254"/>
      <c r="FQR20" s="254"/>
      <c r="FQS20" s="254"/>
      <c r="FQT20" s="254"/>
      <c r="FQU20" s="254"/>
      <c r="FQV20" s="254"/>
      <c r="FQW20" s="254"/>
      <c r="FQX20" s="254"/>
      <c r="FQY20" s="254"/>
      <c r="FQZ20" s="254"/>
      <c r="FRA20" s="254"/>
      <c r="FRB20" s="254"/>
      <c r="FRC20" s="254"/>
      <c r="FRD20" s="254"/>
      <c r="FRE20" s="254"/>
      <c r="FRF20" s="254"/>
      <c r="FRG20" s="254"/>
      <c r="FRH20" s="254"/>
      <c r="FRI20" s="254"/>
      <c r="FRJ20" s="254"/>
      <c r="FRK20" s="254"/>
      <c r="FRL20" s="254"/>
      <c r="FRM20" s="254"/>
      <c r="FRN20" s="254"/>
      <c r="FRO20" s="254"/>
      <c r="FRP20" s="254"/>
      <c r="FRQ20" s="254"/>
      <c r="FRR20" s="254"/>
      <c r="FRS20" s="254"/>
      <c r="FRT20" s="254"/>
      <c r="FRU20" s="254"/>
      <c r="FRV20" s="254"/>
      <c r="FRW20" s="254"/>
      <c r="FRX20" s="254"/>
      <c r="FRY20" s="254"/>
      <c r="FRZ20" s="254"/>
      <c r="FSA20" s="254"/>
      <c r="FSB20" s="254"/>
      <c r="FSC20" s="254"/>
      <c r="FSD20" s="254"/>
      <c r="FSE20" s="254"/>
      <c r="FSF20" s="254"/>
      <c r="FSG20" s="254"/>
      <c r="FSH20" s="254"/>
      <c r="FSI20" s="254"/>
      <c r="FSJ20" s="254"/>
      <c r="FSK20" s="254"/>
      <c r="FSL20" s="254"/>
      <c r="FSM20" s="254"/>
      <c r="FSN20" s="254"/>
      <c r="FSO20" s="254"/>
      <c r="FSP20" s="254"/>
      <c r="FSQ20" s="254"/>
      <c r="FSR20" s="254"/>
      <c r="FSS20" s="254"/>
      <c r="FST20" s="254"/>
      <c r="FSU20" s="254"/>
      <c r="FSV20" s="254"/>
      <c r="FSW20" s="254"/>
      <c r="FSX20" s="254"/>
      <c r="FSY20" s="254"/>
      <c r="FSZ20" s="254"/>
      <c r="FTA20" s="254"/>
      <c r="FTB20" s="254"/>
      <c r="FTC20" s="254"/>
      <c r="FTD20" s="254"/>
      <c r="FTE20" s="254"/>
      <c r="FTF20" s="254"/>
      <c r="FTG20" s="254"/>
      <c r="FTH20" s="254"/>
      <c r="FTI20" s="254"/>
      <c r="FTJ20" s="254"/>
      <c r="FTK20" s="254"/>
      <c r="FTL20" s="254"/>
      <c r="FTM20" s="254"/>
      <c r="FTN20" s="254"/>
      <c r="FTO20" s="254"/>
      <c r="FTP20" s="254"/>
      <c r="FTQ20" s="254"/>
      <c r="FTR20" s="254"/>
      <c r="FTS20" s="254"/>
      <c r="FTT20" s="254"/>
      <c r="FTU20" s="254"/>
      <c r="FTV20" s="254"/>
      <c r="FTW20" s="254"/>
      <c r="FTX20" s="254"/>
      <c r="FTY20" s="254"/>
      <c r="FTZ20" s="254"/>
      <c r="FUA20" s="254"/>
      <c r="FUB20" s="254"/>
      <c r="FUC20" s="254"/>
      <c r="FUD20" s="254"/>
      <c r="FUE20" s="254"/>
      <c r="FUF20" s="254"/>
      <c r="FUG20" s="254"/>
      <c r="FUH20" s="254"/>
      <c r="FUI20" s="254"/>
      <c r="FUJ20" s="254"/>
      <c r="FUK20" s="254"/>
      <c r="FUL20" s="254"/>
      <c r="FUM20" s="254"/>
      <c r="FUN20" s="254"/>
      <c r="FUO20" s="254"/>
      <c r="FUP20" s="254"/>
      <c r="FUQ20" s="254"/>
      <c r="FUR20" s="254"/>
      <c r="FUS20" s="254"/>
      <c r="FUT20" s="254"/>
      <c r="FUU20" s="254"/>
      <c r="FUV20" s="254"/>
      <c r="FUW20" s="254"/>
      <c r="FUX20" s="254"/>
      <c r="FUY20" s="254"/>
      <c r="FUZ20" s="254"/>
      <c r="FVA20" s="254"/>
      <c r="FVB20" s="254"/>
      <c r="FVC20" s="254"/>
      <c r="FVD20" s="254"/>
      <c r="FVE20" s="254"/>
      <c r="FVF20" s="254"/>
      <c r="FVG20" s="254"/>
      <c r="FVH20" s="254"/>
      <c r="FVI20" s="254"/>
      <c r="FVJ20" s="254"/>
      <c r="FVK20" s="254"/>
      <c r="FVL20" s="254"/>
      <c r="FVM20" s="254"/>
      <c r="FVN20" s="254"/>
      <c r="FVO20" s="254"/>
      <c r="FVP20" s="254"/>
      <c r="FVQ20" s="254"/>
      <c r="FVR20" s="254"/>
      <c r="FVS20" s="254"/>
      <c r="FVT20" s="254"/>
      <c r="FVU20" s="254"/>
      <c r="FVV20" s="254"/>
      <c r="FVW20" s="254"/>
      <c r="FVX20" s="254"/>
      <c r="FVY20" s="254"/>
      <c r="FVZ20" s="254"/>
      <c r="FWA20" s="254"/>
      <c r="FWB20" s="254"/>
      <c r="FWC20" s="254"/>
      <c r="FWD20" s="254"/>
      <c r="FWE20" s="254"/>
      <c r="FWF20" s="254"/>
      <c r="FWG20" s="254"/>
      <c r="FWH20" s="254"/>
      <c r="FWI20" s="254"/>
      <c r="FWJ20" s="254"/>
      <c r="FWK20" s="254"/>
      <c r="FWL20" s="254"/>
      <c r="FWM20" s="254"/>
      <c r="FWN20" s="254"/>
      <c r="FWO20" s="254"/>
      <c r="FWP20" s="254"/>
      <c r="FWQ20" s="254"/>
      <c r="FWR20" s="254"/>
      <c r="FWS20" s="254"/>
      <c r="FWT20" s="254"/>
      <c r="FWU20" s="254"/>
      <c r="FWV20" s="254"/>
      <c r="FWW20" s="254"/>
      <c r="FWX20" s="254"/>
      <c r="FWY20" s="254"/>
      <c r="FWZ20" s="254"/>
      <c r="FXA20" s="254"/>
      <c r="FXB20" s="254"/>
      <c r="FXC20" s="254"/>
      <c r="FXD20" s="254"/>
      <c r="FXE20" s="254"/>
      <c r="FXF20" s="254"/>
      <c r="FXG20" s="254"/>
      <c r="FXH20" s="254"/>
      <c r="FXI20" s="254"/>
      <c r="FXJ20" s="254"/>
      <c r="FXK20" s="254"/>
      <c r="FXL20" s="254"/>
      <c r="FXM20" s="254"/>
      <c r="FXN20" s="254"/>
      <c r="FXO20" s="254"/>
      <c r="FXP20" s="254"/>
      <c r="FXQ20" s="254"/>
      <c r="FXR20" s="254"/>
      <c r="FXS20" s="254"/>
      <c r="FXT20" s="254"/>
      <c r="FXU20" s="254"/>
      <c r="FXV20" s="254"/>
      <c r="FXW20" s="254"/>
      <c r="FXX20" s="254"/>
      <c r="FXY20" s="254"/>
      <c r="FXZ20" s="254"/>
      <c r="FYA20" s="254"/>
      <c r="FYB20" s="254"/>
      <c r="FYC20" s="254"/>
      <c r="FYD20" s="254"/>
      <c r="FYE20" s="254"/>
      <c r="FYF20" s="254"/>
      <c r="FYG20" s="254"/>
      <c r="FYH20" s="254"/>
      <c r="FYI20" s="254"/>
      <c r="FYJ20" s="254"/>
      <c r="FYK20" s="254"/>
      <c r="FYL20" s="254"/>
      <c r="FYM20" s="254"/>
      <c r="FYN20" s="254"/>
      <c r="FYO20" s="254"/>
      <c r="FYP20" s="254"/>
      <c r="FYQ20" s="254"/>
      <c r="FYR20" s="254"/>
      <c r="FYS20" s="254"/>
      <c r="FYT20" s="254"/>
      <c r="FYU20" s="254"/>
      <c r="FYV20" s="254"/>
      <c r="FYW20" s="254"/>
      <c r="FYX20" s="254"/>
      <c r="FYY20" s="254"/>
      <c r="FYZ20" s="254"/>
      <c r="FZA20" s="254"/>
      <c r="FZB20" s="254"/>
      <c r="FZC20" s="254"/>
      <c r="FZD20" s="254"/>
      <c r="FZE20" s="254"/>
      <c r="FZF20" s="254"/>
      <c r="FZG20" s="254"/>
      <c r="FZH20" s="254"/>
      <c r="FZI20" s="254"/>
      <c r="FZJ20" s="254"/>
      <c r="FZK20" s="254"/>
      <c r="FZL20" s="254"/>
      <c r="FZM20" s="254"/>
      <c r="FZN20" s="254"/>
      <c r="FZO20" s="254"/>
      <c r="FZP20" s="254"/>
      <c r="FZQ20" s="254"/>
      <c r="FZR20" s="254"/>
      <c r="FZS20" s="254"/>
      <c r="FZT20" s="254"/>
      <c r="FZU20" s="254"/>
      <c r="FZV20" s="254"/>
      <c r="FZW20" s="254"/>
      <c r="FZX20" s="254"/>
      <c r="FZY20" s="254"/>
      <c r="FZZ20" s="254"/>
      <c r="GAA20" s="254"/>
      <c r="GAB20" s="254"/>
      <c r="GAC20" s="254"/>
      <c r="GAD20" s="254"/>
      <c r="GAE20" s="254"/>
      <c r="GAF20" s="254"/>
      <c r="GAG20" s="254"/>
      <c r="GAH20" s="254"/>
      <c r="GAI20" s="254"/>
      <c r="GAJ20" s="254"/>
      <c r="GAK20" s="254"/>
      <c r="GAL20" s="254"/>
      <c r="GAM20" s="254"/>
      <c r="GAN20" s="254"/>
      <c r="GAO20" s="254"/>
      <c r="GAP20" s="254"/>
      <c r="GAQ20" s="254"/>
      <c r="GAR20" s="254"/>
      <c r="GAS20" s="254"/>
      <c r="GAT20" s="254"/>
      <c r="GAU20" s="254"/>
      <c r="GAV20" s="254"/>
      <c r="GAW20" s="254"/>
      <c r="GAX20" s="254"/>
      <c r="GAY20" s="254"/>
      <c r="GAZ20" s="254"/>
      <c r="GBA20" s="254"/>
      <c r="GBB20" s="254"/>
      <c r="GBC20" s="254"/>
      <c r="GBD20" s="254"/>
      <c r="GBE20" s="254"/>
      <c r="GBF20" s="254"/>
      <c r="GBG20" s="254"/>
      <c r="GBH20" s="254"/>
      <c r="GBI20" s="254"/>
      <c r="GBJ20" s="254"/>
      <c r="GBK20" s="254"/>
      <c r="GBL20" s="254"/>
      <c r="GBM20" s="254"/>
      <c r="GBN20" s="254"/>
      <c r="GBO20" s="254"/>
      <c r="GBP20" s="254"/>
      <c r="GBQ20" s="254"/>
      <c r="GBR20" s="254"/>
      <c r="GBS20" s="254"/>
      <c r="GBT20" s="254"/>
      <c r="GBU20" s="254"/>
      <c r="GBV20" s="254"/>
      <c r="GBW20" s="254"/>
      <c r="GBX20" s="254"/>
      <c r="GBY20" s="254"/>
      <c r="GBZ20" s="254"/>
      <c r="GCA20" s="254"/>
      <c r="GCB20" s="254"/>
      <c r="GCC20" s="254"/>
      <c r="GCD20" s="254"/>
      <c r="GCE20" s="254"/>
      <c r="GCF20" s="254"/>
      <c r="GCG20" s="254"/>
      <c r="GCH20" s="254"/>
      <c r="GCI20" s="254"/>
      <c r="GCJ20" s="254"/>
      <c r="GCK20" s="254"/>
      <c r="GCL20" s="254"/>
      <c r="GCM20" s="254"/>
      <c r="GCN20" s="254"/>
      <c r="GCO20" s="254"/>
      <c r="GCP20" s="254"/>
      <c r="GCQ20" s="254"/>
      <c r="GCR20" s="254"/>
      <c r="GCS20" s="254"/>
      <c r="GCT20" s="254"/>
      <c r="GCU20" s="254"/>
      <c r="GCV20" s="254"/>
      <c r="GCW20" s="254"/>
      <c r="GCX20" s="254"/>
      <c r="GCY20" s="254"/>
      <c r="GCZ20" s="254"/>
      <c r="GDA20" s="254"/>
      <c r="GDB20" s="254"/>
      <c r="GDC20" s="254"/>
      <c r="GDD20" s="254"/>
      <c r="GDE20" s="254"/>
      <c r="GDF20" s="254"/>
      <c r="GDG20" s="254"/>
      <c r="GDH20" s="254"/>
      <c r="GDI20" s="254"/>
      <c r="GDJ20" s="254"/>
      <c r="GDK20" s="254"/>
      <c r="GDL20" s="254"/>
      <c r="GDM20" s="254"/>
      <c r="GDN20" s="254"/>
      <c r="GDO20" s="254"/>
      <c r="GDP20" s="254"/>
      <c r="GDQ20" s="254"/>
      <c r="GDR20" s="254"/>
      <c r="GDS20" s="254"/>
      <c r="GDT20" s="254"/>
      <c r="GDU20" s="254"/>
      <c r="GDV20" s="254"/>
      <c r="GDW20" s="254"/>
      <c r="GDX20" s="254"/>
      <c r="GDY20" s="254"/>
      <c r="GDZ20" s="254"/>
      <c r="GEA20" s="254"/>
      <c r="GEB20" s="254"/>
      <c r="GEC20" s="254"/>
      <c r="GED20" s="254"/>
      <c r="GEE20" s="254"/>
      <c r="GEF20" s="254"/>
      <c r="GEG20" s="254"/>
      <c r="GEH20" s="254"/>
      <c r="GEI20" s="254"/>
      <c r="GEJ20" s="254"/>
      <c r="GEK20" s="254"/>
      <c r="GEL20" s="254"/>
      <c r="GEM20" s="254"/>
      <c r="GEN20" s="254"/>
      <c r="GEO20" s="254"/>
      <c r="GEP20" s="254"/>
      <c r="GEQ20" s="254"/>
      <c r="GER20" s="254"/>
      <c r="GES20" s="254"/>
      <c r="GET20" s="254"/>
      <c r="GEU20" s="254"/>
      <c r="GEV20" s="254"/>
      <c r="GEW20" s="254"/>
      <c r="GEX20" s="254"/>
      <c r="GEY20" s="254"/>
      <c r="GEZ20" s="254"/>
      <c r="GFA20" s="254"/>
      <c r="GFB20" s="254"/>
      <c r="GFC20" s="254"/>
      <c r="GFD20" s="254"/>
      <c r="GFE20" s="254"/>
      <c r="GFF20" s="254"/>
      <c r="GFG20" s="254"/>
      <c r="GFH20" s="254"/>
      <c r="GFI20" s="254"/>
      <c r="GFJ20" s="254"/>
      <c r="GFK20" s="254"/>
      <c r="GFL20" s="254"/>
      <c r="GFM20" s="254"/>
      <c r="GFN20" s="254"/>
      <c r="GFO20" s="254"/>
      <c r="GFP20" s="254"/>
      <c r="GFQ20" s="254"/>
      <c r="GFR20" s="254"/>
      <c r="GFS20" s="254"/>
      <c r="GFT20" s="254"/>
      <c r="GFU20" s="254"/>
      <c r="GFV20" s="254"/>
      <c r="GFW20" s="254"/>
      <c r="GFX20" s="254"/>
      <c r="GFY20" s="254"/>
      <c r="GFZ20" s="254"/>
      <c r="GGA20" s="254"/>
      <c r="GGB20" s="254"/>
      <c r="GGC20" s="254"/>
      <c r="GGD20" s="254"/>
      <c r="GGE20" s="254"/>
      <c r="GGF20" s="254"/>
      <c r="GGG20" s="254"/>
      <c r="GGH20" s="254"/>
      <c r="GGI20" s="254"/>
      <c r="GGJ20" s="254"/>
      <c r="GGK20" s="254"/>
      <c r="GGL20" s="254"/>
      <c r="GGM20" s="254"/>
      <c r="GGN20" s="254"/>
      <c r="GGO20" s="254"/>
      <c r="GGP20" s="254"/>
      <c r="GGQ20" s="254"/>
      <c r="GGR20" s="254"/>
      <c r="GGS20" s="254"/>
      <c r="GGT20" s="254"/>
      <c r="GGU20" s="254"/>
      <c r="GGV20" s="254"/>
      <c r="GGW20" s="254"/>
      <c r="GGX20" s="254"/>
      <c r="GGY20" s="254"/>
      <c r="GGZ20" s="254"/>
      <c r="GHA20" s="254"/>
      <c r="GHB20" s="254"/>
      <c r="GHC20" s="254"/>
      <c r="GHD20" s="254"/>
      <c r="GHE20" s="254"/>
      <c r="GHF20" s="254"/>
      <c r="GHG20" s="254"/>
      <c r="GHH20" s="254"/>
      <c r="GHI20" s="254"/>
      <c r="GHJ20" s="254"/>
      <c r="GHK20" s="254"/>
      <c r="GHL20" s="254"/>
      <c r="GHM20" s="254"/>
      <c r="GHN20" s="254"/>
      <c r="GHO20" s="254"/>
      <c r="GHP20" s="254"/>
      <c r="GHQ20" s="254"/>
      <c r="GHR20" s="254"/>
      <c r="GHS20" s="254"/>
      <c r="GHT20" s="254"/>
      <c r="GHU20" s="254"/>
      <c r="GHV20" s="254"/>
      <c r="GHW20" s="254"/>
      <c r="GHX20" s="254"/>
      <c r="GHY20" s="254"/>
      <c r="GHZ20" s="254"/>
      <c r="GIA20" s="254"/>
      <c r="GIB20" s="254"/>
      <c r="GIC20" s="254"/>
      <c r="GID20" s="254"/>
      <c r="GIE20" s="254"/>
      <c r="GIF20" s="254"/>
      <c r="GIG20" s="254"/>
      <c r="GIH20" s="254"/>
      <c r="GII20" s="254"/>
      <c r="GIJ20" s="254"/>
      <c r="GIK20" s="254"/>
      <c r="GIL20" s="254"/>
      <c r="GIM20" s="254"/>
      <c r="GIN20" s="254"/>
      <c r="GIO20" s="254"/>
      <c r="GIP20" s="254"/>
      <c r="GIQ20" s="254"/>
      <c r="GIR20" s="254"/>
      <c r="GIS20" s="254"/>
      <c r="GIT20" s="254"/>
      <c r="GIU20" s="254"/>
      <c r="GIV20" s="254"/>
      <c r="GIW20" s="254"/>
      <c r="GIX20" s="254"/>
      <c r="GIY20" s="254"/>
      <c r="GIZ20" s="254"/>
      <c r="GJA20" s="254"/>
      <c r="GJB20" s="254"/>
      <c r="GJC20" s="254"/>
      <c r="GJD20" s="254"/>
      <c r="GJE20" s="254"/>
      <c r="GJF20" s="254"/>
      <c r="GJG20" s="254"/>
      <c r="GJH20" s="254"/>
      <c r="GJI20" s="254"/>
      <c r="GJJ20" s="254"/>
      <c r="GJK20" s="254"/>
      <c r="GJL20" s="254"/>
      <c r="GJM20" s="254"/>
      <c r="GJN20" s="254"/>
      <c r="GJO20" s="254"/>
      <c r="GJP20" s="254"/>
      <c r="GJQ20" s="254"/>
      <c r="GJR20" s="254"/>
      <c r="GJS20" s="254"/>
      <c r="GJT20" s="254"/>
      <c r="GJU20" s="254"/>
      <c r="GJV20" s="254"/>
      <c r="GJW20" s="254"/>
      <c r="GJX20" s="254"/>
      <c r="GJY20" s="254"/>
      <c r="GJZ20" s="254"/>
      <c r="GKA20" s="254"/>
      <c r="GKB20" s="254"/>
      <c r="GKC20" s="254"/>
      <c r="GKD20" s="254"/>
      <c r="GKE20" s="254"/>
      <c r="GKF20" s="254"/>
      <c r="GKG20" s="254"/>
      <c r="GKH20" s="254"/>
      <c r="GKI20" s="254"/>
      <c r="GKJ20" s="254"/>
      <c r="GKK20" s="254"/>
      <c r="GKL20" s="254"/>
      <c r="GKM20" s="254"/>
      <c r="GKN20" s="254"/>
      <c r="GKO20" s="254"/>
      <c r="GKP20" s="254"/>
      <c r="GKQ20" s="254"/>
      <c r="GKR20" s="254"/>
      <c r="GKS20" s="254"/>
      <c r="GKT20" s="254"/>
      <c r="GKU20" s="254"/>
      <c r="GKV20" s="254"/>
      <c r="GKW20" s="254"/>
      <c r="GKX20" s="254"/>
      <c r="GKY20" s="254"/>
      <c r="GKZ20" s="254"/>
      <c r="GLA20" s="254"/>
      <c r="GLB20" s="254"/>
      <c r="GLC20" s="254"/>
      <c r="GLD20" s="254"/>
      <c r="GLE20" s="254"/>
      <c r="GLF20" s="254"/>
      <c r="GLG20" s="254"/>
      <c r="GLH20" s="254"/>
      <c r="GLI20" s="254"/>
      <c r="GLJ20" s="254"/>
      <c r="GLK20" s="254"/>
      <c r="GLL20" s="254"/>
      <c r="GLM20" s="254"/>
      <c r="GLN20" s="254"/>
      <c r="GLO20" s="254"/>
      <c r="GLP20" s="254"/>
      <c r="GLQ20" s="254"/>
      <c r="GLR20" s="254"/>
      <c r="GLS20" s="254"/>
      <c r="GLT20" s="254"/>
      <c r="GLU20" s="254"/>
      <c r="GLV20" s="254"/>
      <c r="GLW20" s="254"/>
      <c r="GLX20" s="254"/>
      <c r="GLY20" s="254"/>
      <c r="GLZ20" s="254"/>
      <c r="GMA20" s="254"/>
      <c r="GMB20" s="254"/>
      <c r="GMC20" s="254"/>
      <c r="GMD20" s="254"/>
      <c r="GME20" s="254"/>
      <c r="GMF20" s="254"/>
      <c r="GMG20" s="254"/>
      <c r="GMH20" s="254"/>
      <c r="GMI20" s="254"/>
      <c r="GMJ20" s="254"/>
      <c r="GMK20" s="254"/>
      <c r="GML20" s="254"/>
      <c r="GMM20" s="254"/>
      <c r="GMN20" s="254"/>
      <c r="GMO20" s="254"/>
      <c r="GMP20" s="254"/>
      <c r="GMQ20" s="254"/>
      <c r="GMR20" s="254"/>
      <c r="GMS20" s="254"/>
      <c r="GMT20" s="254"/>
      <c r="GMU20" s="254"/>
      <c r="GMV20" s="254"/>
      <c r="GMW20" s="254"/>
      <c r="GMX20" s="254"/>
      <c r="GMY20" s="254"/>
      <c r="GMZ20" s="254"/>
      <c r="GNA20" s="254"/>
      <c r="GNB20" s="254"/>
      <c r="GNC20" s="254"/>
      <c r="GND20" s="254"/>
      <c r="GNE20" s="254"/>
      <c r="GNF20" s="254"/>
      <c r="GNG20" s="254"/>
      <c r="GNH20" s="254"/>
      <c r="GNI20" s="254"/>
      <c r="GNJ20" s="254"/>
      <c r="GNK20" s="254"/>
      <c r="GNL20" s="254"/>
      <c r="GNM20" s="254"/>
      <c r="GNN20" s="254"/>
      <c r="GNO20" s="254"/>
      <c r="GNP20" s="254"/>
      <c r="GNQ20" s="254"/>
      <c r="GNR20" s="254"/>
      <c r="GNS20" s="254"/>
      <c r="GNT20" s="254"/>
      <c r="GNU20" s="254"/>
      <c r="GNV20" s="254"/>
      <c r="GNW20" s="254"/>
      <c r="GNX20" s="254"/>
      <c r="GNY20" s="254"/>
      <c r="GNZ20" s="254"/>
      <c r="GOA20" s="254"/>
      <c r="GOB20" s="254"/>
      <c r="GOC20" s="254"/>
      <c r="GOD20" s="254"/>
      <c r="GOE20" s="254"/>
      <c r="GOF20" s="254"/>
      <c r="GOG20" s="254"/>
      <c r="GOH20" s="254"/>
      <c r="GOI20" s="254"/>
      <c r="GOJ20" s="254"/>
      <c r="GOK20" s="254"/>
      <c r="GOL20" s="254"/>
      <c r="GOM20" s="254"/>
      <c r="GON20" s="254"/>
      <c r="GOO20" s="254"/>
      <c r="GOP20" s="254"/>
      <c r="GOQ20" s="254"/>
      <c r="GOR20" s="254"/>
      <c r="GOS20" s="254"/>
      <c r="GOT20" s="254"/>
      <c r="GOU20" s="254"/>
      <c r="GOV20" s="254"/>
      <c r="GOW20" s="254"/>
      <c r="GOX20" s="254"/>
      <c r="GOY20" s="254"/>
      <c r="GOZ20" s="254"/>
      <c r="GPA20" s="254"/>
      <c r="GPB20" s="254"/>
      <c r="GPC20" s="254"/>
      <c r="GPD20" s="254"/>
      <c r="GPE20" s="254"/>
      <c r="GPF20" s="254"/>
      <c r="GPG20" s="254"/>
      <c r="GPH20" s="254"/>
      <c r="GPI20" s="254"/>
      <c r="GPJ20" s="254"/>
      <c r="GPK20" s="254"/>
      <c r="GPL20" s="254"/>
      <c r="GPM20" s="254"/>
      <c r="GPN20" s="254"/>
      <c r="GPO20" s="254"/>
      <c r="GPP20" s="254"/>
      <c r="GPQ20" s="254"/>
      <c r="GPR20" s="254"/>
      <c r="GPS20" s="254"/>
      <c r="GPT20" s="254"/>
      <c r="GPU20" s="254"/>
      <c r="GPV20" s="254"/>
      <c r="GPW20" s="254"/>
      <c r="GPX20" s="254"/>
      <c r="GPY20" s="254"/>
      <c r="GPZ20" s="254"/>
      <c r="GQA20" s="254"/>
      <c r="GQB20" s="254"/>
      <c r="GQC20" s="254"/>
      <c r="GQD20" s="254"/>
      <c r="GQE20" s="254"/>
      <c r="GQF20" s="254"/>
      <c r="GQG20" s="254"/>
      <c r="GQH20" s="254"/>
      <c r="GQI20" s="254"/>
      <c r="GQJ20" s="254"/>
      <c r="GQK20" s="254"/>
      <c r="GQL20" s="254"/>
      <c r="GQM20" s="254"/>
      <c r="GQN20" s="254"/>
      <c r="GQO20" s="254"/>
      <c r="GQP20" s="254"/>
      <c r="GQQ20" s="254"/>
      <c r="GQR20" s="254"/>
      <c r="GQS20" s="254"/>
      <c r="GQT20" s="254"/>
      <c r="GQU20" s="254"/>
      <c r="GQV20" s="254"/>
      <c r="GQW20" s="254"/>
      <c r="GQX20" s="254"/>
      <c r="GQY20" s="254"/>
      <c r="GQZ20" s="254"/>
      <c r="GRA20" s="254"/>
      <c r="GRB20" s="254"/>
      <c r="GRC20" s="254"/>
      <c r="GRD20" s="254"/>
      <c r="GRE20" s="254"/>
      <c r="GRF20" s="254"/>
      <c r="GRG20" s="254"/>
      <c r="GRH20" s="254"/>
      <c r="GRI20" s="254"/>
      <c r="GRJ20" s="254"/>
      <c r="GRK20" s="254"/>
      <c r="GRL20" s="254"/>
      <c r="GRM20" s="254"/>
      <c r="GRN20" s="254"/>
      <c r="GRO20" s="254"/>
      <c r="GRP20" s="254"/>
      <c r="GRQ20" s="254"/>
      <c r="GRR20" s="254"/>
      <c r="GRS20" s="254"/>
      <c r="GRT20" s="254"/>
      <c r="GRU20" s="254"/>
      <c r="GRV20" s="254"/>
      <c r="GRW20" s="254"/>
      <c r="GRX20" s="254"/>
      <c r="GRY20" s="254"/>
      <c r="GRZ20" s="254"/>
      <c r="GSA20" s="254"/>
      <c r="GSB20" s="254"/>
      <c r="GSC20" s="254"/>
      <c r="GSD20" s="254"/>
      <c r="GSE20" s="254"/>
      <c r="GSF20" s="254"/>
      <c r="GSG20" s="254"/>
      <c r="GSH20" s="254"/>
      <c r="GSI20" s="254"/>
      <c r="GSJ20" s="254"/>
      <c r="GSK20" s="254"/>
      <c r="GSL20" s="254"/>
      <c r="GSM20" s="254"/>
      <c r="GSN20" s="254"/>
      <c r="GSO20" s="254"/>
      <c r="GSP20" s="254"/>
      <c r="GSQ20" s="254"/>
      <c r="GSR20" s="254"/>
      <c r="GSS20" s="254"/>
      <c r="GST20" s="254"/>
      <c r="GSU20" s="254"/>
      <c r="GSV20" s="254"/>
      <c r="GSW20" s="254"/>
      <c r="GSX20" s="254"/>
      <c r="GSY20" s="254"/>
      <c r="GSZ20" s="254"/>
      <c r="GTA20" s="254"/>
      <c r="GTB20" s="254"/>
      <c r="GTC20" s="254"/>
      <c r="GTD20" s="254"/>
      <c r="GTE20" s="254"/>
      <c r="GTF20" s="254"/>
      <c r="GTG20" s="254"/>
      <c r="GTH20" s="254"/>
      <c r="GTI20" s="254"/>
      <c r="GTJ20" s="254"/>
      <c r="GTK20" s="254"/>
      <c r="GTL20" s="254"/>
      <c r="GTM20" s="254"/>
      <c r="GTN20" s="254"/>
      <c r="GTO20" s="254"/>
      <c r="GTP20" s="254"/>
      <c r="GTQ20" s="254"/>
      <c r="GTR20" s="254"/>
      <c r="GTS20" s="254"/>
      <c r="GTT20" s="254"/>
      <c r="GTU20" s="254"/>
      <c r="GTV20" s="254"/>
      <c r="GTW20" s="254"/>
      <c r="GTX20" s="254"/>
      <c r="GTY20" s="254"/>
      <c r="GTZ20" s="254"/>
      <c r="GUA20" s="254"/>
      <c r="GUB20" s="254"/>
      <c r="GUC20" s="254"/>
      <c r="GUD20" s="254"/>
      <c r="GUE20" s="254"/>
      <c r="GUF20" s="254"/>
      <c r="GUG20" s="254"/>
      <c r="GUH20" s="254"/>
      <c r="GUI20" s="254"/>
      <c r="GUJ20" s="254"/>
      <c r="GUK20" s="254"/>
      <c r="GUL20" s="254"/>
      <c r="GUM20" s="254"/>
      <c r="GUN20" s="254"/>
      <c r="GUO20" s="254"/>
      <c r="GUP20" s="254"/>
      <c r="GUQ20" s="254"/>
      <c r="GUR20" s="254"/>
      <c r="GUS20" s="254"/>
      <c r="GUT20" s="254"/>
      <c r="GUU20" s="254"/>
      <c r="GUV20" s="254"/>
      <c r="GUW20" s="254"/>
      <c r="GUX20" s="254"/>
      <c r="GUY20" s="254"/>
      <c r="GUZ20" s="254"/>
      <c r="GVA20" s="254"/>
      <c r="GVB20" s="254"/>
      <c r="GVC20" s="254"/>
      <c r="GVD20" s="254"/>
      <c r="GVE20" s="254"/>
      <c r="GVF20" s="254"/>
      <c r="GVG20" s="254"/>
      <c r="GVH20" s="254"/>
      <c r="GVI20" s="254"/>
      <c r="GVJ20" s="254"/>
      <c r="GVK20" s="254"/>
      <c r="GVL20" s="254"/>
      <c r="GVM20" s="254"/>
      <c r="GVN20" s="254"/>
      <c r="GVO20" s="254"/>
      <c r="GVP20" s="254"/>
      <c r="GVQ20" s="254"/>
      <c r="GVR20" s="254"/>
      <c r="GVS20" s="254"/>
      <c r="GVT20" s="254"/>
      <c r="GVU20" s="254"/>
      <c r="GVV20" s="254"/>
      <c r="GVW20" s="254"/>
      <c r="GVX20" s="254"/>
      <c r="GVY20" s="254"/>
      <c r="GVZ20" s="254"/>
      <c r="GWA20" s="254"/>
      <c r="GWB20" s="254"/>
      <c r="GWC20" s="254"/>
      <c r="GWD20" s="254"/>
      <c r="GWE20" s="254"/>
      <c r="GWF20" s="254"/>
      <c r="GWG20" s="254"/>
      <c r="GWH20" s="254"/>
      <c r="GWI20" s="254"/>
      <c r="GWJ20" s="254"/>
      <c r="GWK20" s="254"/>
      <c r="GWL20" s="254"/>
      <c r="GWM20" s="254"/>
      <c r="GWN20" s="254"/>
      <c r="GWO20" s="254"/>
      <c r="GWP20" s="254"/>
      <c r="GWQ20" s="254"/>
      <c r="GWR20" s="254"/>
      <c r="GWS20" s="254"/>
      <c r="GWT20" s="254"/>
      <c r="GWU20" s="254"/>
      <c r="GWV20" s="254"/>
      <c r="GWW20" s="254"/>
      <c r="GWX20" s="254"/>
      <c r="GWY20" s="254"/>
      <c r="GWZ20" s="254"/>
      <c r="GXA20" s="254"/>
      <c r="GXB20" s="254"/>
      <c r="GXC20" s="254"/>
      <c r="GXD20" s="254"/>
      <c r="GXE20" s="254"/>
      <c r="GXF20" s="254"/>
      <c r="GXG20" s="254"/>
      <c r="GXH20" s="254"/>
      <c r="GXI20" s="254"/>
      <c r="GXJ20" s="254"/>
      <c r="GXK20" s="254"/>
      <c r="GXL20" s="254"/>
      <c r="GXM20" s="254"/>
      <c r="GXN20" s="254"/>
      <c r="GXO20" s="254"/>
      <c r="GXP20" s="254"/>
      <c r="GXQ20" s="254"/>
      <c r="GXR20" s="254"/>
      <c r="GXS20" s="254"/>
      <c r="GXT20" s="254"/>
      <c r="GXU20" s="254"/>
      <c r="GXV20" s="254"/>
      <c r="GXW20" s="254"/>
      <c r="GXX20" s="254"/>
      <c r="GXY20" s="254"/>
      <c r="GXZ20" s="254"/>
      <c r="GYA20" s="254"/>
      <c r="GYB20" s="254"/>
      <c r="GYC20" s="254"/>
      <c r="GYD20" s="254"/>
      <c r="GYE20" s="254"/>
      <c r="GYF20" s="254"/>
      <c r="GYG20" s="254"/>
      <c r="GYH20" s="254"/>
      <c r="GYI20" s="254"/>
      <c r="GYJ20" s="254"/>
      <c r="GYK20" s="254"/>
      <c r="GYL20" s="254"/>
      <c r="GYM20" s="254"/>
      <c r="GYN20" s="254"/>
      <c r="GYO20" s="254"/>
      <c r="GYP20" s="254"/>
      <c r="GYQ20" s="254"/>
      <c r="GYR20" s="254"/>
      <c r="GYS20" s="254"/>
      <c r="GYT20" s="254"/>
      <c r="GYU20" s="254"/>
      <c r="GYV20" s="254"/>
      <c r="GYW20" s="254"/>
      <c r="GYX20" s="254"/>
      <c r="GYY20" s="254"/>
      <c r="GYZ20" s="254"/>
      <c r="GZA20" s="254"/>
      <c r="GZB20" s="254"/>
      <c r="GZC20" s="254"/>
      <c r="GZD20" s="254"/>
      <c r="GZE20" s="254"/>
      <c r="GZF20" s="254"/>
      <c r="GZG20" s="254"/>
      <c r="GZH20" s="254"/>
      <c r="GZI20" s="254"/>
      <c r="GZJ20" s="254"/>
      <c r="GZK20" s="254"/>
      <c r="GZL20" s="254"/>
      <c r="GZM20" s="254"/>
      <c r="GZN20" s="254"/>
      <c r="GZO20" s="254"/>
      <c r="GZP20" s="254"/>
      <c r="GZQ20" s="254"/>
      <c r="GZR20" s="254"/>
      <c r="GZS20" s="254"/>
      <c r="GZT20" s="254"/>
      <c r="GZU20" s="254"/>
      <c r="GZV20" s="254"/>
      <c r="GZW20" s="254"/>
      <c r="GZX20" s="254"/>
      <c r="GZY20" s="254"/>
      <c r="GZZ20" s="254"/>
      <c r="HAA20" s="254"/>
      <c r="HAB20" s="254"/>
      <c r="HAC20" s="254"/>
      <c r="HAD20" s="254"/>
      <c r="HAE20" s="254"/>
      <c r="HAF20" s="254"/>
      <c r="HAG20" s="254"/>
      <c r="HAH20" s="254"/>
      <c r="HAI20" s="254"/>
      <c r="HAJ20" s="254"/>
      <c r="HAK20" s="254"/>
      <c r="HAL20" s="254"/>
      <c r="HAM20" s="254"/>
      <c r="HAN20" s="254"/>
      <c r="HAO20" s="254"/>
      <c r="HAP20" s="254"/>
      <c r="HAQ20" s="254"/>
      <c r="HAR20" s="254"/>
      <c r="HAS20" s="254"/>
      <c r="HAT20" s="254"/>
      <c r="HAU20" s="254"/>
      <c r="HAV20" s="254"/>
      <c r="HAW20" s="254"/>
      <c r="HAX20" s="254"/>
      <c r="HAY20" s="254"/>
      <c r="HAZ20" s="254"/>
      <c r="HBA20" s="254"/>
      <c r="HBB20" s="254"/>
      <c r="HBC20" s="254"/>
      <c r="HBD20" s="254"/>
      <c r="HBE20" s="254"/>
      <c r="HBF20" s="254"/>
      <c r="HBG20" s="254"/>
      <c r="HBH20" s="254"/>
      <c r="HBI20" s="254"/>
      <c r="HBJ20" s="254"/>
      <c r="HBK20" s="254"/>
      <c r="HBL20" s="254"/>
      <c r="HBM20" s="254"/>
      <c r="HBN20" s="254"/>
      <c r="HBO20" s="254"/>
      <c r="HBP20" s="254"/>
      <c r="HBQ20" s="254"/>
      <c r="HBR20" s="254"/>
      <c r="HBS20" s="254"/>
      <c r="HBT20" s="254"/>
      <c r="HBU20" s="254"/>
      <c r="HBV20" s="254"/>
      <c r="HBW20" s="254"/>
      <c r="HBX20" s="254"/>
      <c r="HBY20" s="254"/>
      <c r="HBZ20" s="254"/>
      <c r="HCA20" s="254"/>
      <c r="HCB20" s="254"/>
      <c r="HCC20" s="254"/>
      <c r="HCD20" s="254"/>
      <c r="HCE20" s="254"/>
      <c r="HCF20" s="254"/>
      <c r="HCG20" s="254"/>
      <c r="HCH20" s="254"/>
      <c r="HCI20" s="254"/>
      <c r="HCJ20" s="254"/>
      <c r="HCK20" s="254"/>
      <c r="HCL20" s="254"/>
      <c r="HCM20" s="254"/>
      <c r="HCN20" s="254"/>
      <c r="HCO20" s="254"/>
      <c r="HCP20" s="254"/>
      <c r="HCQ20" s="254"/>
      <c r="HCR20" s="254"/>
      <c r="HCS20" s="254"/>
      <c r="HCT20" s="254"/>
      <c r="HCU20" s="254"/>
      <c r="HCV20" s="254"/>
      <c r="HCW20" s="254"/>
      <c r="HCX20" s="254"/>
      <c r="HCY20" s="254"/>
      <c r="HCZ20" s="254"/>
      <c r="HDA20" s="254"/>
      <c r="HDB20" s="254"/>
      <c r="HDC20" s="254"/>
      <c r="HDD20" s="254"/>
      <c r="HDE20" s="254"/>
      <c r="HDF20" s="254"/>
      <c r="HDG20" s="254"/>
      <c r="HDH20" s="254"/>
      <c r="HDI20" s="254"/>
      <c r="HDJ20" s="254"/>
      <c r="HDK20" s="254"/>
      <c r="HDL20" s="254"/>
      <c r="HDM20" s="254"/>
      <c r="HDN20" s="254"/>
      <c r="HDO20" s="254"/>
      <c r="HDP20" s="254"/>
      <c r="HDQ20" s="254"/>
      <c r="HDR20" s="254"/>
      <c r="HDS20" s="254"/>
      <c r="HDT20" s="254"/>
      <c r="HDU20" s="254"/>
      <c r="HDV20" s="254"/>
      <c r="HDW20" s="254"/>
      <c r="HDX20" s="254"/>
      <c r="HDY20" s="254"/>
      <c r="HDZ20" s="254"/>
      <c r="HEA20" s="254"/>
      <c r="HEB20" s="254"/>
      <c r="HEC20" s="254"/>
      <c r="HED20" s="254"/>
      <c r="HEE20" s="254"/>
      <c r="HEF20" s="254"/>
      <c r="HEG20" s="254"/>
      <c r="HEH20" s="254"/>
      <c r="HEI20" s="254"/>
      <c r="HEJ20" s="254"/>
      <c r="HEK20" s="254"/>
      <c r="HEL20" s="254"/>
      <c r="HEM20" s="254"/>
      <c r="HEN20" s="254"/>
      <c r="HEO20" s="254"/>
      <c r="HEP20" s="254"/>
      <c r="HEQ20" s="254"/>
      <c r="HER20" s="254"/>
      <c r="HES20" s="254"/>
      <c r="HET20" s="254"/>
      <c r="HEU20" s="254"/>
      <c r="HEV20" s="254"/>
      <c r="HEW20" s="254"/>
      <c r="HEX20" s="254"/>
      <c r="HEY20" s="254"/>
      <c r="HEZ20" s="254"/>
      <c r="HFA20" s="254"/>
      <c r="HFB20" s="254"/>
      <c r="HFC20" s="254"/>
      <c r="HFD20" s="254"/>
      <c r="HFE20" s="254"/>
      <c r="HFF20" s="254"/>
      <c r="HFG20" s="254"/>
      <c r="HFH20" s="254"/>
      <c r="HFI20" s="254"/>
      <c r="HFJ20" s="254"/>
      <c r="HFK20" s="254"/>
      <c r="HFL20" s="254"/>
      <c r="HFM20" s="254"/>
      <c r="HFN20" s="254"/>
      <c r="HFO20" s="254"/>
      <c r="HFP20" s="254"/>
      <c r="HFQ20" s="254"/>
      <c r="HFR20" s="254"/>
      <c r="HFS20" s="254"/>
      <c r="HFT20" s="254"/>
      <c r="HFU20" s="254"/>
      <c r="HFV20" s="254"/>
      <c r="HFW20" s="254"/>
      <c r="HFX20" s="254"/>
      <c r="HFY20" s="254"/>
      <c r="HFZ20" s="254"/>
      <c r="HGA20" s="254"/>
      <c r="HGB20" s="254"/>
      <c r="HGC20" s="254"/>
      <c r="HGD20" s="254"/>
      <c r="HGE20" s="254"/>
      <c r="HGF20" s="254"/>
      <c r="HGG20" s="254"/>
      <c r="HGH20" s="254"/>
      <c r="HGI20" s="254"/>
      <c r="HGJ20" s="254"/>
      <c r="HGK20" s="254"/>
      <c r="HGL20" s="254"/>
      <c r="HGM20" s="254"/>
      <c r="HGN20" s="254"/>
      <c r="HGO20" s="254"/>
      <c r="HGP20" s="254"/>
      <c r="HGQ20" s="254"/>
      <c r="HGR20" s="254"/>
      <c r="HGS20" s="254"/>
      <c r="HGT20" s="254"/>
      <c r="HGU20" s="254"/>
      <c r="HGV20" s="254"/>
      <c r="HGW20" s="254"/>
      <c r="HGX20" s="254"/>
      <c r="HGY20" s="254"/>
      <c r="HGZ20" s="254"/>
      <c r="HHA20" s="254"/>
      <c r="HHB20" s="254"/>
      <c r="HHC20" s="254"/>
      <c r="HHD20" s="254"/>
      <c r="HHE20" s="254"/>
      <c r="HHF20" s="254"/>
      <c r="HHG20" s="254"/>
      <c r="HHH20" s="254"/>
      <c r="HHI20" s="254"/>
      <c r="HHJ20" s="254"/>
      <c r="HHK20" s="254"/>
      <c r="HHL20" s="254"/>
      <c r="HHM20" s="254"/>
      <c r="HHN20" s="254"/>
      <c r="HHO20" s="254"/>
      <c r="HHP20" s="254"/>
      <c r="HHQ20" s="254"/>
      <c r="HHR20" s="254"/>
      <c r="HHS20" s="254"/>
      <c r="HHT20" s="254"/>
      <c r="HHU20" s="254"/>
      <c r="HHV20" s="254"/>
      <c r="HHW20" s="254"/>
      <c r="HHX20" s="254"/>
      <c r="HHY20" s="254"/>
      <c r="HHZ20" s="254"/>
      <c r="HIA20" s="254"/>
      <c r="HIB20" s="254"/>
      <c r="HIC20" s="254"/>
      <c r="HID20" s="254"/>
      <c r="HIE20" s="254"/>
      <c r="HIF20" s="254"/>
      <c r="HIG20" s="254"/>
      <c r="HIH20" s="254"/>
      <c r="HII20" s="254"/>
      <c r="HIJ20" s="254"/>
      <c r="HIK20" s="254"/>
      <c r="HIL20" s="254"/>
      <c r="HIM20" s="254"/>
      <c r="HIN20" s="254"/>
      <c r="HIO20" s="254"/>
      <c r="HIP20" s="254"/>
      <c r="HIQ20" s="254"/>
      <c r="HIR20" s="254"/>
      <c r="HIS20" s="254"/>
      <c r="HIT20" s="254"/>
      <c r="HIU20" s="254"/>
      <c r="HIV20" s="254"/>
      <c r="HIW20" s="254"/>
      <c r="HIX20" s="254"/>
      <c r="HIY20" s="254"/>
      <c r="HIZ20" s="254"/>
      <c r="HJA20" s="254"/>
      <c r="HJB20" s="254"/>
      <c r="HJC20" s="254"/>
      <c r="HJD20" s="254"/>
      <c r="HJE20" s="254"/>
      <c r="HJF20" s="254"/>
      <c r="HJG20" s="254"/>
      <c r="HJH20" s="254"/>
      <c r="HJI20" s="254"/>
      <c r="HJJ20" s="254"/>
      <c r="HJK20" s="254"/>
      <c r="HJL20" s="254"/>
      <c r="HJM20" s="254"/>
      <c r="HJN20" s="254"/>
      <c r="HJO20" s="254"/>
      <c r="HJP20" s="254"/>
      <c r="HJQ20" s="254"/>
      <c r="HJR20" s="254"/>
      <c r="HJS20" s="254"/>
      <c r="HJT20" s="254"/>
      <c r="HJU20" s="254"/>
      <c r="HJV20" s="254"/>
      <c r="HJW20" s="254"/>
      <c r="HJX20" s="254"/>
      <c r="HJY20" s="254"/>
      <c r="HJZ20" s="254"/>
      <c r="HKA20" s="254"/>
      <c r="HKB20" s="254"/>
      <c r="HKC20" s="254"/>
      <c r="HKD20" s="254"/>
      <c r="HKE20" s="254"/>
      <c r="HKF20" s="254"/>
      <c r="HKG20" s="254"/>
      <c r="HKH20" s="254"/>
      <c r="HKI20" s="254"/>
      <c r="HKJ20" s="254"/>
      <c r="HKK20" s="254"/>
      <c r="HKL20" s="254"/>
      <c r="HKM20" s="254"/>
      <c r="HKN20" s="254"/>
      <c r="HKO20" s="254"/>
      <c r="HKP20" s="254"/>
      <c r="HKQ20" s="254"/>
      <c r="HKR20" s="254"/>
      <c r="HKS20" s="254"/>
      <c r="HKT20" s="254"/>
      <c r="HKU20" s="254"/>
      <c r="HKV20" s="254"/>
      <c r="HKW20" s="254"/>
      <c r="HKX20" s="254"/>
      <c r="HKY20" s="254"/>
      <c r="HKZ20" s="254"/>
      <c r="HLA20" s="254"/>
      <c r="HLB20" s="254"/>
      <c r="HLC20" s="254"/>
      <c r="HLD20" s="254"/>
      <c r="HLE20" s="254"/>
      <c r="HLF20" s="254"/>
      <c r="HLG20" s="254"/>
      <c r="HLH20" s="254"/>
      <c r="HLI20" s="254"/>
      <c r="HLJ20" s="254"/>
      <c r="HLK20" s="254"/>
      <c r="HLL20" s="254"/>
      <c r="HLM20" s="254"/>
      <c r="HLN20" s="254"/>
      <c r="HLO20" s="254"/>
      <c r="HLP20" s="254"/>
      <c r="HLQ20" s="254"/>
      <c r="HLR20" s="254"/>
      <c r="HLS20" s="254"/>
      <c r="HLT20" s="254"/>
      <c r="HLU20" s="254"/>
      <c r="HLV20" s="254"/>
      <c r="HLW20" s="254"/>
      <c r="HLX20" s="254"/>
      <c r="HLY20" s="254"/>
      <c r="HLZ20" s="254"/>
      <c r="HMA20" s="254"/>
      <c r="HMB20" s="254"/>
      <c r="HMC20" s="254"/>
      <c r="HMD20" s="254"/>
      <c r="HME20" s="254"/>
      <c r="HMF20" s="254"/>
      <c r="HMG20" s="254"/>
      <c r="HMH20" s="254"/>
      <c r="HMI20" s="254"/>
      <c r="HMJ20" s="254"/>
      <c r="HMK20" s="254"/>
      <c r="HML20" s="254"/>
      <c r="HMM20" s="254"/>
      <c r="HMN20" s="254"/>
      <c r="HMO20" s="254"/>
      <c r="HMP20" s="254"/>
      <c r="HMQ20" s="254"/>
      <c r="HMR20" s="254"/>
      <c r="HMS20" s="254"/>
      <c r="HMT20" s="254"/>
      <c r="HMU20" s="254"/>
      <c r="HMV20" s="254"/>
      <c r="HMW20" s="254"/>
      <c r="HMX20" s="254"/>
      <c r="HMY20" s="254"/>
      <c r="HMZ20" s="254"/>
      <c r="HNA20" s="254"/>
      <c r="HNB20" s="254"/>
      <c r="HNC20" s="254"/>
      <c r="HND20" s="254"/>
      <c r="HNE20" s="254"/>
      <c r="HNF20" s="254"/>
      <c r="HNG20" s="254"/>
      <c r="HNH20" s="254"/>
      <c r="HNI20" s="254"/>
      <c r="HNJ20" s="254"/>
      <c r="HNK20" s="254"/>
      <c r="HNL20" s="254"/>
      <c r="HNM20" s="254"/>
      <c r="HNN20" s="254"/>
      <c r="HNO20" s="254"/>
      <c r="HNP20" s="254"/>
      <c r="HNQ20" s="254"/>
      <c r="HNR20" s="254"/>
      <c r="HNS20" s="254"/>
      <c r="HNT20" s="254"/>
      <c r="HNU20" s="254"/>
      <c r="HNV20" s="254"/>
      <c r="HNW20" s="254"/>
      <c r="HNX20" s="254"/>
      <c r="HNY20" s="254"/>
      <c r="HNZ20" s="254"/>
      <c r="HOA20" s="254"/>
      <c r="HOB20" s="254"/>
      <c r="HOC20" s="254"/>
      <c r="HOD20" s="254"/>
      <c r="HOE20" s="254"/>
      <c r="HOF20" s="254"/>
      <c r="HOG20" s="254"/>
      <c r="HOH20" s="254"/>
      <c r="HOI20" s="254"/>
      <c r="HOJ20" s="254"/>
      <c r="HOK20" s="254"/>
      <c r="HOL20" s="254"/>
      <c r="HOM20" s="254"/>
      <c r="HON20" s="254"/>
      <c r="HOO20" s="254"/>
      <c r="HOP20" s="254"/>
      <c r="HOQ20" s="254"/>
      <c r="HOR20" s="254"/>
      <c r="HOS20" s="254"/>
      <c r="HOT20" s="254"/>
      <c r="HOU20" s="254"/>
      <c r="HOV20" s="254"/>
      <c r="HOW20" s="254"/>
      <c r="HOX20" s="254"/>
      <c r="HOY20" s="254"/>
      <c r="HOZ20" s="254"/>
      <c r="HPA20" s="254"/>
      <c r="HPB20" s="254"/>
      <c r="HPC20" s="254"/>
      <c r="HPD20" s="254"/>
      <c r="HPE20" s="254"/>
      <c r="HPF20" s="254"/>
      <c r="HPG20" s="254"/>
      <c r="HPH20" s="254"/>
      <c r="HPI20" s="254"/>
      <c r="HPJ20" s="254"/>
      <c r="HPK20" s="254"/>
      <c r="HPL20" s="254"/>
      <c r="HPM20" s="254"/>
      <c r="HPN20" s="254"/>
      <c r="HPO20" s="254"/>
      <c r="HPP20" s="254"/>
      <c r="HPQ20" s="254"/>
      <c r="HPR20" s="254"/>
      <c r="HPS20" s="254"/>
      <c r="HPT20" s="254"/>
      <c r="HPU20" s="254"/>
      <c r="HPV20" s="254"/>
      <c r="HPW20" s="254"/>
      <c r="HPX20" s="254"/>
      <c r="HPY20" s="254"/>
      <c r="HPZ20" s="254"/>
      <c r="HQA20" s="254"/>
      <c r="HQB20" s="254"/>
      <c r="HQC20" s="254"/>
      <c r="HQD20" s="254"/>
      <c r="HQE20" s="254"/>
      <c r="HQF20" s="254"/>
      <c r="HQG20" s="254"/>
      <c r="HQH20" s="254"/>
      <c r="HQI20" s="254"/>
      <c r="HQJ20" s="254"/>
      <c r="HQK20" s="254"/>
      <c r="HQL20" s="254"/>
      <c r="HQM20" s="254"/>
      <c r="HQN20" s="254"/>
      <c r="HQO20" s="254"/>
      <c r="HQP20" s="254"/>
      <c r="HQQ20" s="254"/>
      <c r="HQR20" s="254"/>
      <c r="HQS20" s="254"/>
      <c r="HQT20" s="254"/>
      <c r="HQU20" s="254"/>
      <c r="HQV20" s="254"/>
      <c r="HQW20" s="254"/>
      <c r="HQX20" s="254"/>
      <c r="HQY20" s="254"/>
      <c r="HQZ20" s="254"/>
      <c r="HRA20" s="254"/>
      <c r="HRB20" s="254"/>
      <c r="HRC20" s="254"/>
      <c r="HRD20" s="254"/>
      <c r="HRE20" s="254"/>
      <c r="HRF20" s="254"/>
      <c r="HRG20" s="254"/>
      <c r="HRH20" s="254"/>
      <c r="HRI20" s="254"/>
      <c r="HRJ20" s="254"/>
      <c r="HRK20" s="254"/>
      <c r="HRL20" s="254"/>
      <c r="HRM20" s="254"/>
      <c r="HRN20" s="254"/>
      <c r="HRO20" s="254"/>
      <c r="HRP20" s="254"/>
      <c r="HRQ20" s="254"/>
      <c r="HRR20" s="254"/>
      <c r="HRS20" s="254"/>
      <c r="HRT20" s="254"/>
      <c r="HRU20" s="254"/>
      <c r="HRV20" s="254"/>
      <c r="HRW20" s="254"/>
      <c r="HRX20" s="254"/>
      <c r="HRY20" s="254"/>
      <c r="HRZ20" s="254"/>
      <c r="HSA20" s="254"/>
      <c r="HSB20" s="254"/>
      <c r="HSC20" s="254"/>
      <c r="HSD20" s="254"/>
      <c r="HSE20" s="254"/>
      <c r="HSF20" s="254"/>
      <c r="HSG20" s="254"/>
      <c r="HSH20" s="254"/>
      <c r="HSI20" s="254"/>
      <c r="HSJ20" s="254"/>
      <c r="HSK20" s="254"/>
      <c r="HSL20" s="254"/>
      <c r="HSM20" s="254"/>
      <c r="HSN20" s="254"/>
      <c r="HSO20" s="254"/>
      <c r="HSP20" s="254"/>
      <c r="HSQ20" s="254"/>
      <c r="HSR20" s="254"/>
      <c r="HSS20" s="254"/>
      <c r="HST20" s="254"/>
      <c r="HSU20" s="254"/>
      <c r="HSV20" s="254"/>
      <c r="HSW20" s="254"/>
      <c r="HSX20" s="254"/>
      <c r="HSY20" s="254"/>
      <c r="HSZ20" s="254"/>
      <c r="HTA20" s="254"/>
      <c r="HTB20" s="254"/>
      <c r="HTC20" s="254"/>
      <c r="HTD20" s="254"/>
      <c r="HTE20" s="254"/>
      <c r="HTF20" s="254"/>
      <c r="HTG20" s="254"/>
      <c r="HTH20" s="254"/>
      <c r="HTI20" s="254"/>
      <c r="HTJ20" s="254"/>
      <c r="HTK20" s="254"/>
      <c r="HTL20" s="254"/>
      <c r="HTM20" s="254"/>
      <c r="HTN20" s="254"/>
      <c r="HTO20" s="254"/>
      <c r="HTP20" s="254"/>
      <c r="HTQ20" s="254"/>
      <c r="HTR20" s="254"/>
      <c r="HTS20" s="254"/>
      <c r="HTT20" s="254"/>
      <c r="HTU20" s="254"/>
      <c r="HTV20" s="254"/>
      <c r="HTW20" s="254"/>
      <c r="HTX20" s="254"/>
      <c r="HTY20" s="254"/>
      <c r="HTZ20" s="254"/>
      <c r="HUA20" s="254"/>
      <c r="HUB20" s="254"/>
      <c r="HUC20" s="254"/>
      <c r="HUD20" s="254"/>
      <c r="HUE20" s="254"/>
      <c r="HUF20" s="254"/>
      <c r="HUG20" s="254"/>
      <c r="HUH20" s="254"/>
      <c r="HUI20" s="254"/>
      <c r="HUJ20" s="254"/>
      <c r="HUK20" s="254"/>
      <c r="HUL20" s="254"/>
      <c r="HUM20" s="254"/>
      <c r="HUN20" s="254"/>
      <c r="HUO20" s="254"/>
      <c r="HUP20" s="254"/>
      <c r="HUQ20" s="254"/>
      <c r="HUR20" s="254"/>
      <c r="HUS20" s="254"/>
      <c r="HUT20" s="254"/>
      <c r="HUU20" s="254"/>
      <c r="HUV20" s="254"/>
      <c r="HUW20" s="254"/>
      <c r="HUX20" s="254"/>
      <c r="HUY20" s="254"/>
      <c r="HUZ20" s="254"/>
      <c r="HVA20" s="254"/>
      <c r="HVB20" s="254"/>
      <c r="HVC20" s="254"/>
      <c r="HVD20" s="254"/>
      <c r="HVE20" s="254"/>
      <c r="HVF20" s="254"/>
      <c r="HVG20" s="254"/>
      <c r="HVH20" s="254"/>
      <c r="HVI20" s="254"/>
      <c r="HVJ20" s="254"/>
      <c r="HVK20" s="254"/>
      <c r="HVL20" s="254"/>
      <c r="HVM20" s="254"/>
      <c r="HVN20" s="254"/>
      <c r="HVO20" s="254"/>
      <c r="HVP20" s="254"/>
      <c r="HVQ20" s="254"/>
      <c r="HVR20" s="254"/>
      <c r="HVS20" s="254"/>
      <c r="HVT20" s="254"/>
      <c r="HVU20" s="254"/>
      <c r="HVV20" s="254"/>
      <c r="HVW20" s="254"/>
      <c r="HVX20" s="254"/>
      <c r="HVY20" s="254"/>
      <c r="HVZ20" s="254"/>
      <c r="HWA20" s="254"/>
      <c r="HWB20" s="254"/>
      <c r="HWC20" s="254"/>
      <c r="HWD20" s="254"/>
      <c r="HWE20" s="254"/>
      <c r="HWF20" s="254"/>
      <c r="HWG20" s="254"/>
      <c r="HWH20" s="254"/>
      <c r="HWI20" s="254"/>
      <c r="HWJ20" s="254"/>
      <c r="HWK20" s="254"/>
      <c r="HWL20" s="254"/>
      <c r="HWM20" s="254"/>
      <c r="HWN20" s="254"/>
      <c r="HWO20" s="254"/>
      <c r="HWP20" s="254"/>
      <c r="HWQ20" s="254"/>
      <c r="HWR20" s="254"/>
      <c r="HWS20" s="254"/>
      <c r="HWT20" s="254"/>
      <c r="HWU20" s="254"/>
      <c r="HWV20" s="254"/>
      <c r="HWW20" s="254"/>
      <c r="HWX20" s="254"/>
      <c r="HWY20" s="254"/>
      <c r="HWZ20" s="254"/>
      <c r="HXA20" s="254"/>
      <c r="HXB20" s="254"/>
      <c r="HXC20" s="254"/>
      <c r="HXD20" s="254"/>
      <c r="HXE20" s="254"/>
      <c r="HXF20" s="254"/>
      <c r="HXG20" s="254"/>
      <c r="HXH20" s="254"/>
      <c r="HXI20" s="254"/>
      <c r="HXJ20" s="254"/>
      <c r="HXK20" s="254"/>
      <c r="HXL20" s="254"/>
      <c r="HXM20" s="254"/>
      <c r="HXN20" s="254"/>
      <c r="HXO20" s="254"/>
      <c r="HXP20" s="254"/>
      <c r="HXQ20" s="254"/>
      <c r="HXR20" s="254"/>
      <c r="HXS20" s="254"/>
      <c r="HXT20" s="254"/>
      <c r="HXU20" s="254"/>
      <c r="HXV20" s="254"/>
      <c r="HXW20" s="254"/>
      <c r="HXX20" s="254"/>
      <c r="HXY20" s="254"/>
      <c r="HXZ20" s="254"/>
      <c r="HYA20" s="254"/>
      <c r="HYB20" s="254"/>
      <c r="HYC20" s="254"/>
      <c r="HYD20" s="254"/>
      <c r="HYE20" s="254"/>
      <c r="HYF20" s="254"/>
      <c r="HYG20" s="254"/>
      <c r="HYH20" s="254"/>
      <c r="HYI20" s="254"/>
      <c r="HYJ20" s="254"/>
      <c r="HYK20" s="254"/>
      <c r="HYL20" s="254"/>
      <c r="HYM20" s="254"/>
      <c r="HYN20" s="254"/>
      <c r="HYO20" s="254"/>
      <c r="HYP20" s="254"/>
      <c r="HYQ20" s="254"/>
      <c r="HYR20" s="254"/>
      <c r="HYS20" s="254"/>
      <c r="HYT20" s="254"/>
      <c r="HYU20" s="254"/>
      <c r="HYV20" s="254"/>
      <c r="HYW20" s="254"/>
      <c r="HYX20" s="254"/>
      <c r="HYY20" s="254"/>
      <c r="HYZ20" s="254"/>
      <c r="HZA20" s="254"/>
      <c r="HZB20" s="254"/>
      <c r="HZC20" s="254"/>
      <c r="HZD20" s="254"/>
      <c r="HZE20" s="254"/>
      <c r="HZF20" s="254"/>
      <c r="HZG20" s="254"/>
      <c r="HZH20" s="254"/>
      <c r="HZI20" s="254"/>
      <c r="HZJ20" s="254"/>
      <c r="HZK20" s="254"/>
      <c r="HZL20" s="254"/>
      <c r="HZM20" s="254"/>
      <c r="HZN20" s="254"/>
      <c r="HZO20" s="254"/>
      <c r="HZP20" s="254"/>
      <c r="HZQ20" s="254"/>
      <c r="HZR20" s="254"/>
      <c r="HZS20" s="254"/>
      <c r="HZT20" s="254"/>
      <c r="HZU20" s="254"/>
      <c r="HZV20" s="254"/>
      <c r="HZW20" s="254"/>
      <c r="HZX20" s="254"/>
      <c r="HZY20" s="254"/>
      <c r="HZZ20" s="254"/>
      <c r="IAA20" s="254"/>
      <c r="IAB20" s="254"/>
      <c r="IAC20" s="254"/>
      <c r="IAD20" s="254"/>
      <c r="IAE20" s="254"/>
      <c r="IAF20" s="254"/>
      <c r="IAG20" s="254"/>
      <c r="IAH20" s="254"/>
      <c r="IAI20" s="254"/>
      <c r="IAJ20" s="254"/>
      <c r="IAK20" s="254"/>
      <c r="IAL20" s="254"/>
      <c r="IAM20" s="254"/>
      <c r="IAN20" s="254"/>
      <c r="IAO20" s="254"/>
      <c r="IAP20" s="254"/>
      <c r="IAQ20" s="254"/>
      <c r="IAR20" s="254"/>
      <c r="IAS20" s="254"/>
      <c r="IAT20" s="254"/>
      <c r="IAU20" s="254"/>
      <c r="IAV20" s="254"/>
      <c r="IAW20" s="254"/>
      <c r="IAX20" s="254"/>
      <c r="IAY20" s="254"/>
      <c r="IAZ20" s="254"/>
      <c r="IBA20" s="254"/>
      <c r="IBB20" s="254"/>
      <c r="IBC20" s="254"/>
      <c r="IBD20" s="254"/>
      <c r="IBE20" s="254"/>
      <c r="IBF20" s="254"/>
      <c r="IBG20" s="254"/>
      <c r="IBH20" s="254"/>
      <c r="IBI20" s="254"/>
      <c r="IBJ20" s="254"/>
      <c r="IBK20" s="254"/>
      <c r="IBL20" s="254"/>
      <c r="IBM20" s="254"/>
      <c r="IBN20" s="254"/>
      <c r="IBO20" s="254"/>
      <c r="IBP20" s="254"/>
      <c r="IBQ20" s="254"/>
      <c r="IBR20" s="254"/>
      <c r="IBS20" s="254"/>
      <c r="IBT20" s="254"/>
      <c r="IBU20" s="254"/>
      <c r="IBV20" s="254"/>
      <c r="IBW20" s="254"/>
      <c r="IBX20" s="254"/>
      <c r="IBY20" s="254"/>
      <c r="IBZ20" s="254"/>
      <c r="ICA20" s="254"/>
      <c r="ICB20" s="254"/>
      <c r="ICC20" s="254"/>
      <c r="ICD20" s="254"/>
      <c r="ICE20" s="254"/>
      <c r="ICF20" s="254"/>
      <c r="ICG20" s="254"/>
      <c r="ICH20" s="254"/>
      <c r="ICI20" s="254"/>
      <c r="ICJ20" s="254"/>
      <c r="ICK20" s="254"/>
      <c r="ICL20" s="254"/>
      <c r="ICM20" s="254"/>
      <c r="ICN20" s="254"/>
      <c r="ICO20" s="254"/>
      <c r="ICP20" s="254"/>
      <c r="ICQ20" s="254"/>
      <c r="ICR20" s="254"/>
      <c r="ICS20" s="254"/>
      <c r="ICT20" s="254"/>
      <c r="ICU20" s="254"/>
      <c r="ICV20" s="254"/>
      <c r="ICW20" s="254"/>
      <c r="ICX20" s="254"/>
      <c r="ICY20" s="254"/>
      <c r="ICZ20" s="254"/>
      <c r="IDA20" s="254"/>
      <c r="IDB20" s="254"/>
      <c r="IDC20" s="254"/>
      <c r="IDD20" s="254"/>
      <c r="IDE20" s="254"/>
      <c r="IDF20" s="254"/>
      <c r="IDG20" s="254"/>
      <c r="IDH20" s="254"/>
      <c r="IDI20" s="254"/>
      <c r="IDJ20" s="254"/>
      <c r="IDK20" s="254"/>
      <c r="IDL20" s="254"/>
      <c r="IDM20" s="254"/>
      <c r="IDN20" s="254"/>
      <c r="IDO20" s="254"/>
      <c r="IDP20" s="254"/>
      <c r="IDQ20" s="254"/>
      <c r="IDR20" s="254"/>
      <c r="IDS20" s="254"/>
      <c r="IDT20" s="254"/>
      <c r="IDU20" s="254"/>
      <c r="IDV20" s="254"/>
      <c r="IDW20" s="254"/>
      <c r="IDX20" s="254"/>
      <c r="IDY20" s="254"/>
      <c r="IDZ20" s="254"/>
      <c r="IEA20" s="254"/>
      <c r="IEB20" s="254"/>
      <c r="IEC20" s="254"/>
      <c r="IED20" s="254"/>
      <c r="IEE20" s="254"/>
      <c r="IEF20" s="254"/>
      <c r="IEG20" s="254"/>
      <c r="IEH20" s="254"/>
      <c r="IEI20" s="254"/>
      <c r="IEJ20" s="254"/>
      <c r="IEK20" s="254"/>
      <c r="IEL20" s="254"/>
      <c r="IEM20" s="254"/>
      <c r="IEN20" s="254"/>
      <c r="IEO20" s="254"/>
      <c r="IEP20" s="254"/>
      <c r="IEQ20" s="254"/>
      <c r="IER20" s="254"/>
      <c r="IES20" s="254"/>
      <c r="IET20" s="254"/>
      <c r="IEU20" s="254"/>
      <c r="IEV20" s="254"/>
      <c r="IEW20" s="254"/>
      <c r="IEX20" s="254"/>
      <c r="IEY20" s="254"/>
      <c r="IEZ20" s="254"/>
      <c r="IFA20" s="254"/>
      <c r="IFB20" s="254"/>
      <c r="IFC20" s="254"/>
      <c r="IFD20" s="254"/>
      <c r="IFE20" s="254"/>
      <c r="IFF20" s="254"/>
      <c r="IFG20" s="254"/>
      <c r="IFH20" s="254"/>
      <c r="IFI20" s="254"/>
      <c r="IFJ20" s="254"/>
      <c r="IFK20" s="254"/>
      <c r="IFL20" s="254"/>
      <c r="IFM20" s="254"/>
      <c r="IFN20" s="254"/>
      <c r="IFO20" s="254"/>
      <c r="IFP20" s="254"/>
      <c r="IFQ20" s="254"/>
      <c r="IFR20" s="254"/>
      <c r="IFS20" s="254"/>
      <c r="IFT20" s="254"/>
      <c r="IFU20" s="254"/>
      <c r="IFV20" s="254"/>
      <c r="IFW20" s="254"/>
      <c r="IFX20" s="254"/>
      <c r="IFY20" s="254"/>
      <c r="IFZ20" s="254"/>
      <c r="IGA20" s="254"/>
      <c r="IGB20" s="254"/>
      <c r="IGC20" s="254"/>
      <c r="IGD20" s="254"/>
      <c r="IGE20" s="254"/>
      <c r="IGF20" s="254"/>
      <c r="IGG20" s="254"/>
      <c r="IGH20" s="254"/>
      <c r="IGI20" s="254"/>
      <c r="IGJ20" s="254"/>
      <c r="IGK20" s="254"/>
      <c r="IGL20" s="254"/>
      <c r="IGM20" s="254"/>
      <c r="IGN20" s="254"/>
      <c r="IGO20" s="254"/>
      <c r="IGP20" s="254"/>
      <c r="IGQ20" s="254"/>
      <c r="IGR20" s="254"/>
      <c r="IGS20" s="254"/>
      <c r="IGT20" s="254"/>
      <c r="IGU20" s="254"/>
      <c r="IGV20" s="254"/>
      <c r="IGW20" s="254"/>
      <c r="IGX20" s="254"/>
      <c r="IGY20" s="254"/>
      <c r="IGZ20" s="254"/>
      <c r="IHA20" s="254"/>
      <c r="IHB20" s="254"/>
      <c r="IHC20" s="254"/>
      <c r="IHD20" s="254"/>
      <c r="IHE20" s="254"/>
      <c r="IHF20" s="254"/>
      <c r="IHG20" s="254"/>
      <c r="IHH20" s="254"/>
      <c r="IHI20" s="254"/>
      <c r="IHJ20" s="254"/>
      <c r="IHK20" s="254"/>
      <c r="IHL20" s="254"/>
      <c r="IHM20" s="254"/>
      <c r="IHN20" s="254"/>
      <c r="IHO20" s="254"/>
      <c r="IHP20" s="254"/>
      <c r="IHQ20" s="254"/>
      <c r="IHR20" s="254"/>
      <c r="IHS20" s="254"/>
      <c r="IHT20" s="254"/>
      <c r="IHU20" s="254"/>
      <c r="IHV20" s="254"/>
      <c r="IHW20" s="254"/>
      <c r="IHX20" s="254"/>
      <c r="IHY20" s="254"/>
      <c r="IHZ20" s="254"/>
      <c r="IIA20" s="254"/>
      <c r="IIB20" s="254"/>
      <c r="IIC20" s="254"/>
      <c r="IID20" s="254"/>
      <c r="IIE20" s="254"/>
      <c r="IIF20" s="254"/>
      <c r="IIG20" s="254"/>
      <c r="IIH20" s="254"/>
      <c r="III20" s="254"/>
      <c r="IIJ20" s="254"/>
      <c r="IIK20" s="254"/>
      <c r="IIL20" s="254"/>
      <c r="IIM20" s="254"/>
      <c r="IIN20" s="254"/>
      <c r="IIO20" s="254"/>
      <c r="IIP20" s="254"/>
      <c r="IIQ20" s="254"/>
      <c r="IIR20" s="254"/>
      <c r="IIS20" s="254"/>
      <c r="IIT20" s="254"/>
      <c r="IIU20" s="254"/>
      <c r="IIV20" s="254"/>
      <c r="IIW20" s="254"/>
      <c r="IIX20" s="254"/>
      <c r="IIY20" s="254"/>
      <c r="IIZ20" s="254"/>
      <c r="IJA20" s="254"/>
      <c r="IJB20" s="254"/>
      <c r="IJC20" s="254"/>
      <c r="IJD20" s="254"/>
      <c r="IJE20" s="254"/>
      <c r="IJF20" s="254"/>
      <c r="IJG20" s="254"/>
      <c r="IJH20" s="254"/>
      <c r="IJI20" s="254"/>
      <c r="IJJ20" s="254"/>
      <c r="IJK20" s="254"/>
      <c r="IJL20" s="254"/>
      <c r="IJM20" s="254"/>
      <c r="IJN20" s="254"/>
      <c r="IJO20" s="254"/>
      <c r="IJP20" s="254"/>
      <c r="IJQ20" s="254"/>
      <c r="IJR20" s="254"/>
      <c r="IJS20" s="254"/>
      <c r="IJT20" s="254"/>
      <c r="IJU20" s="254"/>
      <c r="IJV20" s="254"/>
      <c r="IJW20" s="254"/>
      <c r="IJX20" s="254"/>
      <c r="IJY20" s="254"/>
      <c r="IJZ20" s="254"/>
      <c r="IKA20" s="254"/>
      <c r="IKB20" s="254"/>
      <c r="IKC20" s="254"/>
      <c r="IKD20" s="254"/>
      <c r="IKE20" s="254"/>
      <c r="IKF20" s="254"/>
      <c r="IKG20" s="254"/>
      <c r="IKH20" s="254"/>
      <c r="IKI20" s="254"/>
      <c r="IKJ20" s="254"/>
      <c r="IKK20" s="254"/>
      <c r="IKL20" s="254"/>
      <c r="IKM20" s="254"/>
      <c r="IKN20" s="254"/>
      <c r="IKO20" s="254"/>
      <c r="IKP20" s="254"/>
      <c r="IKQ20" s="254"/>
      <c r="IKR20" s="254"/>
      <c r="IKS20" s="254"/>
      <c r="IKT20" s="254"/>
      <c r="IKU20" s="254"/>
      <c r="IKV20" s="254"/>
      <c r="IKW20" s="254"/>
      <c r="IKX20" s="254"/>
      <c r="IKY20" s="254"/>
      <c r="IKZ20" s="254"/>
      <c r="ILA20" s="254"/>
      <c r="ILB20" s="254"/>
      <c r="ILC20" s="254"/>
      <c r="ILD20" s="254"/>
      <c r="ILE20" s="254"/>
      <c r="ILF20" s="254"/>
      <c r="ILG20" s="254"/>
      <c r="ILH20" s="254"/>
      <c r="ILI20" s="254"/>
      <c r="ILJ20" s="254"/>
      <c r="ILK20" s="254"/>
      <c r="ILL20" s="254"/>
      <c r="ILM20" s="254"/>
      <c r="ILN20" s="254"/>
      <c r="ILO20" s="254"/>
      <c r="ILP20" s="254"/>
      <c r="ILQ20" s="254"/>
      <c r="ILR20" s="254"/>
      <c r="ILS20" s="254"/>
      <c r="ILT20" s="254"/>
      <c r="ILU20" s="254"/>
      <c r="ILV20" s="254"/>
      <c r="ILW20" s="254"/>
      <c r="ILX20" s="254"/>
      <c r="ILY20" s="254"/>
      <c r="ILZ20" s="254"/>
      <c r="IMA20" s="254"/>
      <c r="IMB20" s="254"/>
      <c r="IMC20" s="254"/>
      <c r="IMD20" s="254"/>
      <c r="IME20" s="254"/>
      <c r="IMF20" s="254"/>
      <c r="IMG20" s="254"/>
      <c r="IMH20" s="254"/>
      <c r="IMI20" s="254"/>
      <c r="IMJ20" s="254"/>
      <c r="IMK20" s="254"/>
      <c r="IML20" s="254"/>
      <c r="IMM20" s="254"/>
      <c r="IMN20" s="254"/>
      <c r="IMO20" s="254"/>
      <c r="IMP20" s="254"/>
      <c r="IMQ20" s="254"/>
      <c r="IMR20" s="254"/>
      <c r="IMS20" s="254"/>
      <c r="IMT20" s="254"/>
      <c r="IMU20" s="254"/>
      <c r="IMV20" s="254"/>
      <c r="IMW20" s="254"/>
      <c r="IMX20" s="254"/>
      <c r="IMY20" s="254"/>
      <c r="IMZ20" s="254"/>
      <c r="INA20" s="254"/>
      <c r="INB20" s="254"/>
      <c r="INC20" s="254"/>
      <c r="IND20" s="254"/>
      <c r="INE20" s="254"/>
      <c r="INF20" s="254"/>
      <c r="ING20" s="254"/>
      <c r="INH20" s="254"/>
      <c r="INI20" s="254"/>
      <c r="INJ20" s="254"/>
      <c r="INK20" s="254"/>
      <c r="INL20" s="254"/>
      <c r="INM20" s="254"/>
      <c r="INN20" s="254"/>
      <c r="INO20" s="254"/>
      <c r="INP20" s="254"/>
      <c r="INQ20" s="254"/>
      <c r="INR20" s="254"/>
      <c r="INS20" s="254"/>
      <c r="INT20" s="254"/>
      <c r="INU20" s="254"/>
      <c r="INV20" s="254"/>
      <c r="INW20" s="254"/>
      <c r="INX20" s="254"/>
      <c r="INY20" s="254"/>
      <c r="INZ20" s="254"/>
      <c r="IOA20" s="254"/>
      <c r="IOB20" s="254"/>
      <c r="IOC20" s="254"/>
      <c r="IOD20" s="254"/>
      <c r="IOE20" s="254"/>
      <c r="IOF20" s="254"/>
      <c r="IOG20" s="254"/>
      <c r="IOH20" s="254"/>
      <c r="IOI20" s="254"/>
      <c r="IOJ20" s="254"/>
      <c r="IOK20" s="254"/>
      <c r="IOL20" s="254"/>
      <c r="IOM20" s="254"/>
      <c r="ION20" s="254"/>
      <c r="IOO20" s="254"/>
      <c r="IOP20" s="254"/>
      <c r="IOQ20" s="254"/>
      <c r="IOR20" s="254"/>
      <c r="IOS20" s="254"/>
      <c r="IOT20" s="254"/>
      <c r="IOU20" s="254"/>
      <c r="IOV20" s="254"/>
      <c r="IOW20" s="254"/>
      <c r="IOX20" s="254"/>
      <c r="IOY20" s="254"/>
      <c r="IOZ20" s="254"/>
      <c r="IPA20" s="254"/>
      <c r="IPB20" s="254"/>
      <c r="IPC20" s="254"/>
      <c r="IPD20" s="254"/>
      <c r="IPE20" s="254"/>
      <c r="IPF20" s="254"/>
      <c r="IPG20" s="254"/>
      <c r="IPH20" s="254"/>
      <c r="IPI20" s="254"/>
      <c r="IPJ20" s="254"/>
      <c r="IPK20" s="254"/>
      <c r="IPL20" s="254"/>
      <c r="IPM20" s="254"/>
      <c r="IPN20" s="254"/>
      <c r="IPO20" s="254"/>
      <c r="IPP20" s="254"/>
      <c r="IPQ20" s="254"/>
      <c r="IPR20" s="254"/>
      <c r="IPS20" s="254"/>
      <c r="IPT20" s="254"/>
      <c r="IPU20" s="254"/>
      <c r="IPV20" s="254"/>
      <c r="IPW20" s="254"/>
      <c r="IPX20" s="254"/>
      <c r="IPY20" s="254"/>
      <c r="IPZ20" s="254"/>
      <c r="IQA20" s="254"/>
      <c r="IQB20" s="254"/>
      <c r="IQC20" s="254"/>
      <c r="IQD20" s="254"/>
      <c r="IQE20" s="254"/>
      <c r="IQF20" s="254"/>
      <c r="IQG20" s="254"/>
      <c r="IQH20" s="254"/>
      <c r="IQI20" s="254"/>
      <c r="IQJ20" s="254"/>
      <c r="IQK20" s="254"/>
      <c r="IQL20" s="254"/>
      <c r="IQM20" s="254"/>
      <c r="IQN20" s="254"/>
      <c r="IQO20" s="254"/>
      <c r="IQP20" s="254"/>
      <c r="IQQ20" s="254"/>
      <c r="IQR20" s="254"/>
      <c r="IQS20" s="254"/>
      <c r="IQT20" s="254"/>
      <c r="IQU20" s="254"/>
      <c r="IQV20" s="254"/>
      <c r="IQW20" s="254"/>
      <c r="IQX20" s="254"/>
      <c r="IQY20" s="254"/>
      <c r="IQZ20" s="254"/>
      <c r="IRA20" s="254"/>
      <c r="IRB20" s="254"/>
      <c r="IRC20" s="254"/>
      <c r="IRD20" s="254"/>
      <c r="IRE20" s="254"/>
      <c r="IRF20" s="254"/>
      <c r="IRG20" s="254"/>
      <c r="IRH20" s="254"/>
      <c r="IRI20" s="254"/>
      <c r="IRJ20" s="254"/>
      <c r="IRK20" s="254"/>
      <c r="IRL20" s="254"/>
      <c r="IRM20" s="254"/>
      <c r="IRN20" s="254"/>
      <c r="IRO20" s="254"/>
      <c r="IRP20" s="254"/>
      <c r="IRQ20" s="254"/>
      <c r="IRR20" s="254"/>
      <c r="IRS20" s="254"/>
      <c r="IRT20" s="254"/>
      <c r="IRU20" s="254"/>
      <c r="IRV20" s="254"/>
      <c r="IRW20" s="254"/>
      <c r="IRX20" s="254"/>
      <c r="IRY20" s="254"/>
      <c r="IRZ20" s="254"/>
      <c r="ISA20" s="254"/>
      <c r="ISB20" s="254"/>
      <c r="ISC20" s="254"/>
      <c r="ISD20" s="254"/>
      <c r="ISE20" s="254"/>
      <c r="ISF20" s="254"/>
      <c r="ISG20" s="254"/>
      <c r="ISH20" s="254"/>
      <c r="ISI20" s="254"/>
      <c r="ISJ20" s="254"/>
      <c r="ISK20" s="254"/>
      <c r="ISL20" s="254"/>
      <c r="ISM20" s="254"/>
      <c r="ISN20" s="254"/>
      <c r="ISO20" s="254"/>
      <c r="ISP20" s="254"/>
      <c r="ISQ20" s="254"/>
      <c r="ISR20" s="254"/>
      <c r="ISS20" s="254"/>
      <c r="IST20" s="254"/>
      <c r="ISU20" s="254"/>
      <c r="ISV20" s="254"/>
      <c r="ISW20" s="254"/>
      <c r="ISX20" s="254"/>
      <c r="ISY20" s="254"/>
      <c r="ISZ20" s="254"/>
      <c r="ITA20" s="254"/>
      <c r="ITB20" s="254"/>
      <c r="ITC20" s="254"/>
      <c r="ITD20" s="254"/>
      <c r="ITE20" s="254"/>
      <c r="ITF20" s="254"/>
      <c r="ITG20" s="254"/>
      <c r="ITH20" s="254"/>
      <c r="ITI20" s="254"/>
      <c r="ITJ20" s="254"/>
      <c r="ITK20" s="254"/>
      <c r="ITL20" s="254"/>
      <c r="ITM20" s="254"/>
      <c r="ITN20" s="254"/>
      <c r="ITO20" s="254"/>
      <c r="ITP20" s="254"/>
      <c r="ITQ20" s="254"/>
      <c r="ITR20" s="254"/>
      <c r="ITS20" s="254"/>
      <c r="ITT20" s="254"/>
      <c r="ITU20" s="254"/>
      <c r="ITV20" s="254"/>
      <c r="ITW20" s="254"/>
      <c r="ITX20" s="254"/>
      <c r="ITY20" s="254"/>
      <c r="ITZ20" s="254"/>
      <c r="IUA20" s="254"/>
      <c r="IUB20" s="254"/>
      <c r="IUC20" s="254"/>
      <c r="IUD20" s="254"/>
      <c r="IUE20" s="254"/>
      <c r="IUF20" s="254"/>
      <c r="IUG20" s="254"/>
      <c r="IUH20" s="254"/>
      <c r="IUI20" s="254"/>
      <c r="IUJ20" s="254"/>
      <c r="IUK20" s="254"/>
      <c r="IUL20" s="254"/>
      <c r="IUM20" s="254"/>
      <c r="IUN20" s="254"/>
      <c r="IUO20" s="254"/>
      <c r="IUP20" s="254"/>
      <c r="IUQ20" s="254"/>
      <c r="IUR20" s="254"/>
      <c r="IUS20" s="254"/>
      <c r="IUT20" s="254"/>
      <c r="IUU20" s="254"/>
      <c r="IUV20" s="254"/>
      <c r="IUW20" s="254"/>
      <c r="IUX20" s="254"/>
      <c r="IUY20" s="254"/>
      <c r="IUZ20" s="254"/>
      <c r="IVA20" s="254"/>
      <c r="IVB20" s="254"/>
      <c r="IVC20" s="254"/>
      <c r="IVD20" s="254"/>
      <c r="IVE20" s="254"/>
      <c r="IVF20" s="254"/>
      <c r="IVG20" s="254"/>
      <c r="IVH20" s="254"/>
      <c r="IVI20" s="254"/>
      <c r="IVJ20" s="254"/>
      <c r="IVK20" s="254"/>
      <c r="IVL20" s="254"/>
      <c r="IVM20" s="254"/>
      <c r="IVN20" s="254"/>
      <c r="IVO20" s="254"/>
      <c r="IVP20" s="254"/>
      <c r="IVQ20" s="254"/>
      <c r="IVR20" s="254"/>
      <c r="IVS20" s="254"/>
      <c r="IVT20" s="254"/>
      <c r="IVU20" s="254"/>
      <c r="IVV20" s="254"/>
      <c r="IVW20" s="254"/>
      <c r="IVX20" s="254"/>
      <c r="IVY20" s="254"/>
      <c r="IVZ20" s="254"/>
      <c r="IWA20" s="254"/>
      <c r="IWB20" s="254"/>
      <c r="IWC20" s="254"/>
      <c r="IWD20" s="254"/>
      <c r="IWE20" s="254"/>
      <c r="IWF20" s="254"/>
      <c r="IWG20" s="254"/>
      <c r="IWH20" s="254"/>
      <c r="IWI20" s="254"/>
      <c r="IWJ20" s="254"/>
      <c r="IWK20" s="254"/>
      <c r="IWL20" s="254"/>
      <c r="IWM20" s="254"/>
      <c r="IWN20" s="254"/>
      <c r="IWO20" s="254"/>
      <c r="IWP20" s="254"/>
      <c r="IWQ20" s="254"/>
      <c r="IWR20" s="254"/>
      <c r="IWS20" s="254"/>
      <c r="IWT20" s="254"/>
      <c r="IWU20" s="254"/>
      <c r="IWV20" s="254"/>
      <c r="IWW20" s="254"/>
      <c r="IWX20" s="254"/>
      <c r="IWY20" s="254"/>
      <c r="IWZ20" s="254"/>
      <c r="IXA20" s="254"/>
      <c r="IXB20" s="254"/>
      <c r="IXC20" s="254"/>
      <c r="IXD20" s="254"/>
      <c r="IXE20" s="254"/>
      <c r="IXF20" s="254"/>
      <c r="IXG20" s="254"/>
      <c r="IXH20" s="254"/>
      <c r="IXI20" s="254"/>
      <c r="IXJ20" s="254"/>
      <c r="IXK20" s="254"/>
      <c r="IXL20" s="254"/>
      <c r="IXM20" s="254"/>
      <c r="IXN20" s="254"/>
      <c r="IXO20" s="254"/>
      <c r="IXP20" s="254"/>
      <c r="IXQ20" s="254"/>
      <c r="IXR20" s="254"/>
      <c r="IXS20" s="254"/>
      <c r="IXT20" s="254"/>
      <c r="IXU20" s="254"/>
      <c r="IXV20" s="254"/>
      <c r="IXW20" s="254"/>
      <c r="IXX20" s="254"/>
      <c r="IXY20" s="254"/>
      <c r="IXZ20" s="254"/>
      <c r="IYA20" s="254"/>
      <c r="IYB20" s="254"/>
      <c r="IYC20" s="254"/>
      <c r="IYD20" s="254"/>
      <c r="IYE20" s="254"/>
      <c r="IYF20" s="254"/>
      <c r="IYG20" s="254"/>
      <c r="IYH20" s="254"/>
      <c r="IYI20" s="254"/>
      <c r="IYJ20" s="254"/>
      <c r="IYK20" s="254"/>
      <c r="IYL20" s="254"/>
      <c r="IYM20" s="254"/>
      <c r="IYN20" s="254"/>
      <c r="IYO20" s="254"/>
      <c r="IYP20" s="254"/>
      <c r="IYQ20" s="254"/>
      <c r="IYR20" s="254"/>
      <c r="IYS20" s="254"/>
      <c r="IYT20" s="254"/>
      <c r="IYU20" s="254"/>
      <c r="IYV20" s="254"/>
      <c r="IYW20" s="254"/>
      <c r="IYX20" s="254"/>
      <c r="IYY20" s="254"/>
      <c r="IYZ20" s="254"/>
      <c r="IZA20" s="254"/>
      <c r="IZB20" s="254"/>
      <c r="IZC20" s="254"/>
      <c r="IZD20" s="254"/>
      <c r="IZE20" s="254"/>
      <c r="IZF20" s="254"/>
      <c r="IZG20" s="254"/>
      <c r="IZH20" s="254"/>
      <c r="IZI20" s="254"/>
      <c r="IZJ20" s="254"/>
      <c r="IZK20" s="254"/>
      <c r="IZL20" s="254"/>
      <c r="IZM20" s="254"/>
      <c r="IZN20" s="254"/>
      <c r="IZO20" s="254"/>
      <c r="IZP20" s="254"/>
      <c r="IZQ20" s="254"/>
      <c r="IZR20" s="254"/>
      <c r="IZS20" s="254"/>
      <c r="IZT20" s="254"/>
      <c r="IZU20" s="254"/>
      <c r="IZV20" s="254"/>
      <c r="IZW20" s="254"/>
      <c r="IZX20" s="254"/>
      <c r="IZY20" s="254"/>
      <c r="IZZ20" s="254"/>
      <c r="JAA20" s="254"/>
      <c r="JAB20" s="254"/>
      <c r="JAC20" s="254"/>
      <c r="JAD20" s="254"/>
      <c r="JAE20" s="254"/>
      <c r="JAF20" s="254"/>
      <c r="JAG20" s="254"/>
      <c r="JAH20" s="254"/>
      <c r="JAI20" s="254"/>
      <c r="JAJ20" s="254"/>
      <c r="JAK20" s="254"/>
      <c r="JAL20" s="254"/>
      <c r="JAM20" s="254"/>
      <c r="JAN20" s="254"/>
      <c r="JAO20" s="254"/>
      <c r="JAP20" s="254"/>
      <c r="JAQ20" s="254"/>
      <c r="JAR20" s="254"/>
      <c r="JAS20" s="254"/>
      <c r="JAT20" s="254"/>
      <c r="JAU20" s="254"/>
      <c r="JAV20" s="254"/>
      <c r="JAW20" s="254"/>
      <c r="JAX20" s="254"/>
      <c r="JAY20" s="254"/>
      <c r="JAZ20" s="254"/>
      <c r="JBA20" s="254"/>
      <c r="JBB20" s="254"/>
      <c r="JBC20" s="254"/>
      <c r="JBD20" s="254"/>
      <c r="JBE20" s="254"/>
      <c r="JBF20" s="254"/>
      <c r="JBG20" s="254"/>
      <c r="JBH20" s="254"/>
      <c r="JBI20" s="254"/>
      <c r="JBJ20" s="254"/>
      <c r="JBK20" s="254"/>
      <c r="JBL20" s="254"/>
      <c r="JBM20" s="254"/>
      <c r="JBN20" s="254"/>
      <c r="JBO20" s="254"/>
      <c r="JBP20" s="254"/>
      <c r="JBQ20" s="254"/>
      <c r="JBR20" s="254"/>
      <c r="JBS20" s="254"/>
      <c r="JBT20" s="254"/>
      <c r="JBU20" s="254"/>
      <c r="JBV20" s="254"/>
      <c r="JBW20" s="254"/>
      <c r="JBX20" s="254"/>
      <c r="JBY20" s="254"/>
      <c r="JBZ20" s="254"/>
      <c r="JCA20" s="254"/>
      <c r="JCB20" s="254"/>
      <c r="JCC20" s="254"/>
      <c r="JCD20" s="254"/>
      <c r="JCE20" s="254"/>
      <c r="JCF20" s="254"/>
      <c r="JCG20" s="254"/>
      <c r="JCH20" s="254"/>
      <c r="JCI20" s="254"/>
      <c r="JCJ20" s="254"/>
      <c r="JCK20" s="254"/>
      <c r="JCL20" s="254"/>
      <c r="JCM20" s="254"/>
      <c r="JCN20" s="254"/>
      <c r="JCO20" s="254"/>
      <c r="JCP20" s="254"/>
      <c r="JCQ20" s="254"/>
      <c r="JCR20" s="254"/>
      <c r="JCS20" s="254"/>
      <c r="JCT20" s="254"/>
      <c r="JCU20" s="254"/>
      <c r="JCV20" s="254"/>
      <c r="JCW20" s="254"/>
      <c r="JCX20" s="254"/>
      <c r="JCY20" s="254"/>
      <c r="JCZ20" s="254"/>
      <c r="JDA20" s="254"/>
      <c r="JDB20" s="254"/>
      <c r="JDC20" s="254"/>
      <c r="JDD20" s="254"/>
      <c r="JDE20" s="254"/>
      <c r="JDF20" s="254"/>
      <c r="JDG20" s="254"/>
      <c r="JDH20" s="254"/>
      <c r="JDI20" s="254"/>
      <c r="JDJ20" s="254"/>
      <c r="JDK20" s="254"/>
      <c r="JDL20" s="254"/>
      <c r="JDM20" s="254"/>
      <c r="JDN20" s="254"/>
      <c r="JDO20" s="254"/>
      <c r="JDP20" s="254"/>
      <c r="JDQ20" s="254"/>
      <c r="JDR20" s="254"/>
      <c r="JDS20" s="254"/>
      <c r="JDT20" s="254"/>
      <c r="JDU20" s="254"/>
      <c r="JDV20" s="254"/>
      <c r="JDW20" s="254"/>
      <c r="JDX20" s="254"/>
      <c r="JDY20" s="254"/>
      <c r="JDZ20" s="254"/>
      <c r="JEA20" s="254"/>
      <c r="JEB20" s="254"/>
      <c r="JEC20" s="254"/>
      <c r="JED20" s="254"/>
      <c r="JEE20" s="254"/>
      <c r="JEF20" s="254"/>
      <c r="JEG20" s="254"/>
      <c r="JEH20" s="254"/>
      <c r="JEI20" s="254"/>
      <c r="JEJ20" s="254"/>
      <c r="JEK20" s="254"/>
      <c r="JEL20" s="254"/>
      <c r="JEM20" s="254"/>
      <c r="JEN20" s="254"/>
      <c r="JEO20" s="254"/>
      <c r="JEP20" s="254"/>
      <c r="JEQ20" s="254"/>
      <c r="JER20" s="254"/>
      <c r="JES20" s="254"/>
      <c r="JET20" s="254"/>
      <c r="JEU20" s="254"/>
      <c r="JEV20" s="254"/>
      <c r="JEW20" s="254"/>
      <c r="JEX20" s="254"/>
      <c r="JEY20" s="254"/>
      <c r="JEZ20" s="254"/>
      <c r="JFA20" s="254"/>
      <c r="JFB20" s="254"/>
      <c r="JFC20" s="254"/>
      <c r="JFD20" s="254"/>
      <c r="JFE20" s="254"/>
      <c r="JFF20" s="254"/>
      <c r="JFG20" s="254"/>
      <c r="JFH20" s="254"/>
      <c r="JFI20" s="254"/>
      <c r="JFJ20" s="254"/>
      <c r="JFK20" s="254"/>
      <c r="JFL20" s="254"/>
      <c r="JFM20" s="254"/>
      <c r="JFN20" s="254"/>
      <c r="JFO20" s="254"/>
      <c r="JFP20" s="254"/>
      <c r="JFQ20" s="254"/>
      <c r="JFR20" s="254"/>
      <c r="JFS20" s="254"/>
      <c r="JFT20" s="254"/>
      <c r="JFU20" s="254"/>
      <c r="JFV20" s="254"/>
      <c r="JFW20" s="254"/>
      <c r="JFX20" s="254"/>
      <c r="JFY20" s="254"/>
      <c r="JFZ20" s="254"/>
      <c r="JGA20" s="254"/>
      <c r="JGB20" s="254"/>
      <c r="JGC20" s="254"/>
      <c r="JGD20" s="254"/>
      <c r="JGE20" s="254"/>
      <c r="JGF20" s="254"/>
      <c r="JGG20" s="254"/>
      <c r="JGH20" s="254"/>
      <c r="JGI20" s="254"/>
      <c r="JGJ20" s="254"/>
      <c r="JGK20" s="254"/>
      <c r="JGL20" s="254"/>
      <c r="JGM20" s="254"/>
      <c r="JGN20" s="254"/>
      <c r="JGO20" s="254"/>
      <c r="JGP20" s="254"/>
      <c r="JGQ20" s="254"/>
      <c r="JGR20" s="254"/>
      <c r="JGS20" s="254"/>
      <c r="JGT20" s="254"/>
      <c r="JGU20" s="254"/>
      <c r="JGV20" s="254"/>
      <c r="JGW20" s="254"/>
      <c r="JGX20" s="254"/>
      <c r="JGY20" s="254"/>
      <c r="JGZ20" s="254"/>
      <c r="JHA20" s="254"/>
      <c r="JHB20" s="254"/>
      <c r="JHC20" s="254"/>
      <c r="JHD20" s="254"/>
      <c r="JHE20" s="254"/>
      <c r="JHF20" s="254"/>
      <c r="JHG20" s="254"/>
      <c r="JHH20" s="254"/>
      <c r="JHI20" s="254"/>
      <c r="JHJ20" s="254"/>
      <c r="JHK20" s="254"/>
      <c r="JHL20" s="254"/>
      <c r="JHM20" s="254"/>
      <c r="JHN20" s="254"/>
      <c r="JHO20" s="254"/>
      <c r="JHP20" s="254"/>
      <c r="JHQ20" s="254"/>
      <c r="JHR20" s="254"/>
      <c r="JHS20" s="254"/>
      <c r="JHT20" s="254"/>
      <c r="JHU20" s="254"/>
      <c r="JHV20" s="254"/>
      <c r="JHW20" s="254"/>
      <c r="JHX20" s="254"/>
      <c r="JHY20" s="254"/>
      <c r="JHZ20" s="254"/>
      <c r="JIA20" s="254"/>
      <c r="JIB20" s="254"/>
      <c r="JIC20" s="254"/>
      <c r="JID20" s="254"/>
      <c r="JIE20" s="254"/>
      <c r="JIF20" s="254"/>
      <c r="JIG20" s="254"/>
      <c r="JIH20" s="254"/>
      <c r="JII20" s="254"/>
      <c r="JIJ20" s="254"/>
      <c r="JIK20" s="254"/>
      <c r="JIL20" s="254"/>
      <c r="JIM20" s="254"/>
      <c r="JIN20" s="254"/>
      <c r="JIO20" s="254"/>
      <c r="JIP20" s="254"/>
      <c r="JIQ20" s="254"/>
      <c r="JIR20" s="254"/>
      <c r="JIS20" s="254"/>
      <c r="JIT20" s="254"/>
      <c r="JIU20" s="254"/>
      <c r="JIV20" s="254"/>
      <c r="JIW20" s="254"/>
      <c r="JIX20" s="254"/>
      <c r="JIY20" s="254"/>
      <c r="JIZ20" s="254"/>
      <c r="JJA20" s="254"/>
      <c r="JJB20" s="254"/>
      <c r="JJC20" s="254"/>
      <c r="JJD20" s="254"/>
      <c r="JJE20" s="254"/>
      <c r="JJF20" s="254"/>
      <c r="JJG20" s="254"/>
      <c r="JJH20" s="254"/>
      <c r="JJI20" s="254"/>
      <c r="JJJ20" s="254"/>
      <c r="JJK20" s="254"/>
      <c r="JJL20" s="254"/>
      <c r="JJM20" s="254"/>
      <c r="JJN20" s="254"/>
      <c r="JJO20" s="254"/>
      <c r="JJP20" s="254"/>
      <c r="JJQ20" s="254"/>
      <c r="JJR20" s="254"/>
      <c r="JJS20" s="254"/>
      <c r="JJT20" s="254"/>
      <c r="JJU20" s="254"/>
      <c r="JJV20" s="254"/>
      <c r="JJW20" s="254"/>
      <c r="JJX20" s="254"/>
      <c r="JJY20" s="254"/>
      <c r="JJZ20" s="254"/>
      <c r="JKA20" s="254"/>
      <c r="JKB20" s="254"/>
      <c r="JKC20" s="254"/>
      <c r="JKD20" s="254"/>
      <c r="JKE20" s="254"/>
      <c r="JKF20" s="254"/>
      <c r="JKG20" s="254"/>
      <c r="JKH20" s="254"/>
      <c r="JKI20" s="254"/>
      <c r="JKJ20" s="254"/>
      <c r="JKK20" s="254"/>
      <c r="JKL20" s="254"/>
      <c r="JKM20" s="254"/>
      <c r="JKN20" s="254"/>
      <c r="JKO20" s="254"/>
      <c r="JKP20" s="254"/>
      <c r="JKQ20" s="254"/>
      <c r="JKR20" s="254"/>
      <c r="JKS20" s="254"/>
      <c r="JKT20" s="254"/>
      <c r="JKU20" s="254"/>
      <c r="JKV20" s="254"/>
      <c r="JKW20" s="254"/>
      <c r="JKX20" s="254"/>
      <c r="JKY20" s="254"/>
      <c r="JKZ20" s="254"/>
      <c r="JLA20" s="254"/>
      <c r="JLB20" s="254"/>
      <c r="JLC20" s="254"/>
      <c r="JLD20" s="254"/>
      <c r="JLE20" s="254"/>
      <c r="JLF20" s="254"/>
      <c r="JLG20" s="254"/>
      <c r="JLH20" s="254"/>
      <c r="JLI20" s="254"/>
      <c r="JLJ20" s="254"/>
      <c r="JLK20" s="254"/>
      <c r="JLL20" s="254"/>
      <c r="JLM20" s="254"/>
      <c r="JLN20" s="254"/>
      <c r="JLO20" s="254"/>
      <c r="JLP20" s="254"/>
      <c r="JLQ20" s="254"/>
      <c r="JLR20" s="254"/>
      <c r="JLS20" s="254"/>
      <c r="JLT20" s="254"/>
      <c r="JLU20" s="254"/>
      <c r="JLV20" s="254"/>
      <c r="JLW20" s="254"/>
      <c r="JLX20" s="254"/>
      <c r="JLY20" s="254"/>
      <c r="JLZ20" s="254"/>
      <c r="JMA20" s="254"/>
      <c r="JMB20" s="254"/>
      <c r="JMC20" s="254"/>
      <c r="JMD20" s="254"/>
      <c r="JME20" s="254"/>
      <c r="JMF20" s="254"/>
      <c r="JMG20" s="254"/>
      <c r="JMH20" s="254"/>
      <c r="JMI20" s="254"/>
      <c r="JMJ20" s="254"/>
      <c r="JMK20" s="254"/>
      <c r="JML20" s="254"/>
      <c r="JMM20" s="254"/>
      <c r="JMN20" s="254"/>
      <c r="JMO20" s="254"/>
      <c r="JMP20" s="254"/>
      <c r="JMQ20" s="254"/>
      <c r="JMR20" s="254"/>
      <c r="JMS20" s="254"/>
      <c r="JMT20" s="254"/>
      <c r="JMU20" s="254"/>
      <c r="JMV20" s="254"/>
      <c r="JMW20" s="254"/>
      <c r="JMX20" s="254"/>
      <c r="JMY20" s="254"/>
      <c r="JMZ20" s="254"/>
      <c r="JNA20" s="254"/>
      <c r="JNB20" s="254"/>
      <c r="JNC20" s="254"/>
      <c r="JND20" s="254"/>
      <c r="JNE20" s="254"/>
      <c r="JNF20" s="254"/>
      <c r="JNG20" s="254"/>
      <c r="JNH20" s="254"/>
      <c r="JNI20" s="254"/>
      <c r="JNJ20" s="254"/>
      <c r="JNK20" s="254"/>
      <c r="JNL20" s="254"/>
      <c r="JNM20" s="254"/>
      <c r="JNN20" s="254"/>
      <c r="JNO20" s="254"/>
      <c r="JNP20" s="254"/>
      <c r="JNQ20" s="254"/>
      <c r="JNR20" s="254"/>
      <c r="JNS20" s="254"/>
      <c r="JNT20" s="254"/>
      <c r="JNU20" s="254"/>
      <c r="JNV20" s="254"/>
      <c r="JNW20" s="254"/>
      <c r="JNX20" s="254"/>
      <c r="JNY20" s="254"/>
      <c r="JNZ20" s="254"/>
      <c r="JOA20" s="254"/>
      <c r="JOB20" s="254"/>
      <c r="JOC20" s="254"/>
      <c r="JOD20" s="254"/>
      <c r="JOE20" s="254"/>
      <c r="JOF20" s="254"/>
      <c r="JOG20" s="254"/>
      <c r="JOH20" s="254"/>
      <c r="JOI20" s="254"/>
      <c r="JOJ20" s="254"/>
      <c r="JOK20" s="254"/>
      <c r="JOL20" s="254"/>
      <c r="JOM20" s="254"/>
      <c r="JON20" s="254"/>
      <c r="JOO20" s="254"/>
      <c r="JOP20" s="254"/>
      <c r="JOQ20" s="254"/>
      <c r="JOR20" s="254"/>
      <c r="JOS20" s="254"/>
      <c r="JOT20" s="254"/>
      <c r="JOU20" s="254"/>
      <c r="JOV20" s="254"/>
      <c r="JOW20" s="254"/>
      <c r="JOX20" s="254"/>
      <c r="JOY20" s="254"/>
      <c r="JOZ20" s="254"/>
      <c r="JPA20" s="254"/>
      <c r="JPB20" s="254"/>
      <c r="JPC20" s="254"/>
      <c r="JPD20" s="254"/>
      <c r="JPE20" s="254"/>
      <c r="JPF20" s="254"/>
      <c r="JPG20" s="254"/>
      <c r="JPH20" s="254"/>
      <c r="JPI20" s="254"/>
      <c r="JPJ20" s="254"/>
      <c r="JPK20" s="254"/>
      <c r="JPL20" s="254"/>
      <c r="JPM20" s="254"/>
      <c r="JPN20" s="254"/>
      <c r="JPO20" s="254"/>
      <c r="JPP20" s="254"/>
      <c r="JPQ20" s="254"/>
      <c r="JPR20" s="254"/>
      <c r="JPS20" s="254"/>
      <c r="JPT20" s="254"/>
      <c r="JPU20" s="254"/>
      <c r="JPV20" s="254"/>
      <c r="JPW20" s="254"/>
      <c r="JPX20" s="254"/>
      <c r="JPY20" s="254"/>
      <c r="JPZ20" s="254"/>
      <c r="JQA20" s="254"/>
      <c r="JQB20" s="254"/>
      <c r="JQC20" s="254"/>
      <c r="JQD20" s="254"/>
      <c r="JQE20" s="254"/>
      <c r="JQF20" s="254"/>
      <c r="JQG20" s="254"/>
      <c r="JQH20" s="254"/>
      <c r="JQI20" s="254"/>
      <c r="JQJ20" s="254"/>
      <c r="JQK20" s="254"/>
      <c r="JQL20" s="254"/>
      <c r="JQM20" s="254"/>
      <c r="JQN20" s="254"/>
      <c r="JQO20" s="254"/>
      <c r="JQP20" s="254"/>
      <c r="JQQ20" s="254"/>
      <c r="JQR20" s="254"/>
      <c r="JQS20" s="254"/>
      <c r="JQT20" s="254"/>
      <c r="JQU20" s="254"/>
      <c r="JQV20" s="254"/>
      <c r="JQW20" s="254"/>
      <c r="JQX20" s="254"/>
      <c r="JQY20" s="254"/>
      <c r="JQZ20" s="254"/>
      <c r="JRA20" s="254"/>
      <c r="JRB20" s="254"/>
      <c r="JRC20" s="254"/>
      <c r="JRD20" s="254"/>
      <c r="JRE20" s="254"/>
      <c r="JRF20" s="254"/>
      <c r="JRG20" s="254"/>
      <c r="JRH20" s="254"/>
      <c r="JRI20" s="254"/>
      <c r="JRJ20" s="254"/>
      <c r="JRK20" s="254"/>
      <c r="JRL20" s="254"/>
      <c r="JRM20" s="254"/>
      <c r="JRN20" s="254"/>
      <c r="JRO20" s="254"/>
      <c r="JRP20" s="254"/>
      <c r="JRQ20" s="254"/>
      <c r="JRR20" s="254"/>
      <c r="JRS20" s="254"/>
      <c r="JRT20" s="254"/>
      <c r="JRU20" s="254"/>
      <c r="JRV20" s="254"/>
      <c r="JRW20" s="254"/>
      <c r="JRX20" s="254"/>
      <c r="JRY20" s="254"/>
      <c r="JRZ20" s="254"/>
      <c r="JSA20" s="254"/>
      <c r="JSB20" s="254"/>
      <c r="JSC20" s="254"/>
      <c r="JSD20" s="254"/>
      <c r="JSE20" s="254"/>
      <c r="JSF20" s="254"/>
      <c r="JSG20" s="254"/>
      <c r="JSH20" s="254"/>
      <c r="JSI20" s="254"/>
      <c r="JSJ20" s="254"/>
      <c r="JSK20" s="254"/>
      <c r="JSL20" s="254"/>
      <c r="JSM20" s="254"/>
      <c r="JSN20" s="254"/>
      <c r="JSO20" s="254"/>
      <c r="JSP20" s="254"/>
      <c r="JSQ20" s="254"/>
      <c r="JSR20" s="254"/>
      <c r="JSS20" s="254"/>
      <c r="JST20" s="254"/>
      <c r="JSU20" s="254"/>
      <c r="JSV20" s="254"/>
      <c r="JSW20" s="254"/>
      <c r="JSX20" s="254"/>
      <c r="JSY20" s="254"/>
      <c r="JSZ20" s="254"/>
      <c r="JTA20" s="254"/>
      <c r="JTB20" s="254"/>
      <c r="JTC20" s="254"/>
      <c r="JTD20" s="254"/>
      <c r="JTE20" s="254"/>
      <c r="JTF20" s="254"/>
      <c r="JTG20" s="254"/>
      <c r="JTH20" s="254"/>
      <c r="JTI20" s="254"/>
      <c r="JTJ20" s="254"/>
      <c r="JTK20" s="254"/>
      <c r="JTL20" s="254"/>
      <c r="JTM20" s="254"/>
      <c r="JTN20" s="254"/>
      <c r="JTO20" s="254"/>
      <c r="JTP20" s="254"/>
      <c r="JTQ20" s="254"/>
      <c r="JTR20" s="254"/>
      <c r="JTS20" s="254"/>
      <c r="JTT20" s="254"/>
      <c r="JTU20" s="254"/>
      <c r="JTV20" s="254"/>
      <c r="JTW20" s="254"/>
      <c r="JTX20" s="254"/>
      <c r="JTY20" s="254"/>
      <c r="JTZ20" s="254"/>
      <c r="JUA20" s="254"/>
      <c r="JUB20" s="254"/>
      <c r="JUC20" s="254"/>
      <c r="JUD20" s="254"/>
      <c r="JUE20" s="254"/>
      <c r="JUF20" s="254"/>
      <c r="JUG20" s="254"/>
      <c r="JUH20" s="254"/>
      <c r="JUI20" s="254"/>
      <c r="JUJ20" s="254"/>
      <c r="JUK20" s="254"/>
      <c r="JUL20" s="254"/>
      <c r="JUM20" s="254"/>
      <c r="JUN20" s="254"/>
      <c r="JUO20" s="254"/>
      <c r="JUP20" s="254"/>
      <c r="JUQ20" s="254"/>
      <c r="JUR20" s="254"/>
      <c r="JUS20" s="254"/>
      <c r="JUT20" s="254"/>
      <c r="JUU20" s="254"/>
      <c r="JUV20" s="254"/>
      <c r="JUW20" s="254"/>
      <c r="JUX20" s="254"/>
      <c r="JUY20" s="254"/>
      <c r="JUZ20" s="254"/>
      <c r="JVA20" s="254"/>
      <c r="JVB20" s="254"/>
      <c r="JVC20" s="254"/>
      <c r="JVD20" s="254"/>
      <c r="JVE20" s="254"/>
      <c r="JVF20" s="254"/>
      <c r="JVG20" s="254"/>
      <c r="JVH20" s="254"/>
      <c r="JVI20" s="254"/>
      <c r="JVJ20" s="254"/>
      <c r="JVK20" s="254"/>
      <c r="JVL20" s="254"/>
      <c r="JVM20" s="254"/>
      <c r="JVN20" s="254"/>
      <c r="JVO20" s="254"/>
      <c r="JVP20" s="254"/>
      <c r="JVQ20" s="254"/>
      <c r="JVR20" s="254"/>
      <c r="JVS20" s="254"/>
      <c r="JVT20" s="254"/>
      <c r="JVU20" s="254"/>
      <c r="JVV20" s="254"/>
      <c r="JVW20" s="254"/>
      <c r="JVX20" s="254"/>
      <c r="JVY20" s="254"/>
      <c r="JVZ20" s="254"/>
      <c r="JWA20" s="254"/>
      <c r="JWB20" s="254"/>
      <c r="JWC20" s="254"/>
      <c r="JWD20" s="254"/>
      <c r="JWE20" s="254"/>
      <c r="JWF20" s="254"/>
      <c r="JWG20" s="254"/>
      <c r="JWH20" s="254"/>
      <c r="JWI20" s="254"/>
      <c r="JWJ20" s="254"/>
      <c r="JWK20" s="254"/>
      <c r="JWL20" s="254"/>
      <c r="JWM20" s="254"/>
      <c r="JWN20" s="254"/>
      <c r="JWO20" s="254"/>
      <c r="JWP20" s="254"/>
      <c r="JWQ20" s="254"/>
      <c r="JWR20" s="254"/>
      <c r="JWS20" s="254"/>
      <c r="JWT20" s="254"/>
      <c r="JWU20" s="254"/>
      <c r="JWV20" s="254"/>
      <c r="JWW20" s="254"/>
      <c r="JWX20" s="254"/>
      <c r="JWY20" s="254"/>
      <c r="JWZ20" s="254"/>
      <c r="JXA20" s="254"/>
      <c r="JXB20" s="254"/>
      <c r="JXC20" s="254"/>
      <c r="JXD20" s="254"/>
      <c r="JXE20" s="254"/>
      <c r="JXF20" s="254"/>
      <c r="JXG20" s="254"/>
      <c r="JXH20" s="254"/>
      <c r="JXI20" s="254"/>
      <c r="JXJ20" s="254"/>
      <c r="JXK20" s="254"/>
      <c r="JXL20" s="254"/>
      <c r="JXM20" s="254"/>
      <c r="JXN20" s="254"/>
      <c r="JXO20" s="254"/>
      <c r="JXP20" s="254"/>
      <c r="JXQ20" s="254"/>
      <c r="JXR20" s="254"/>
      <c r="JXS20" s="254"/>
      <c r="JXT20" s="254"/>
      <c r="JXU20" s="254"/>
      <c r="JXV20" s="254"/>
      <c r="JXW20" s="254"/>
      <c r="JXX20" s="254"/>
      <c r="JXY20" s="254"/>
      <c r="JXZ20" s="254"/>
      <c r="JYA20" s="254"/>
      <c r="JYB20" s="254"/>
      <c r="JYC20" s="254"/>
      <c r="JYD20" s="254"/>
      <c r="JYE20" s="254"/>
      <c r="JYF20" s="254"/>
      <c r="JYG20" s="254"/>
      <c r="JYH20" s="254"/>
      <c r="JYI20" s="254"/>
      <c r="JYJ20" s="254"/>
      <c r="JYK20" s="254"/>
      <c r="JYL20" s="254"/>
      <c r="JYM20" s="254"/>
      <c r="JYN20" s="254"/>
      <c r="JYO20" s="254"/>
      <c r="JYP20" s="254"/>
      <c r="JYQ20" s="254"/>
      <c r="JYR20" s="254"/>
      <c r="JYS20" s="254"/>
      <c r="JYT20" s="254"/>
      <c r="JYU20" s="254"/>
      <c r="JYV20" s="254"/>
      <c r="JYW20" s="254"/>
      <c r="JYX20" s="254"/>
      <c r="JYY20" s="254"/>
      <c r="JYZ20" s="254"/>
      <c r="JZA20" s="254"/>
      <c r="JZB20" s="254"/>
      <c r="JZC20" s="254"/>
      <c r="JZD20" s="254"/>
      <c r="JZE20" s="254"/>
      <c r="JZF20" s="254"/>
      <c r="JZG20" s="254"/>
      <c r="JZH20" s="254"/>
      <c r="JZI20" s="254"/>
      <c r="JZJ20" s="254"/>
      <c r="JZK20" s="254"/>
      <c r="JZL20" s="254"/>
      <c r="JZM20" s="254"/>
      <c r="JZN20" s="254"/>
      <c r="JZO20" s="254"/>
      <c r="JZP20" s="254"/>
      <c r="JZQ20" s="254"/>
      <c r="JZR20" s="254"/>
      <c r="JZS20" s="254"/>
      <c r="JZT20" s="254"/>
      <c r="JZU20" s="254"/>
      <c r="JZV20" s="254"/>
      <c r="JZW20" s="254"/>
      <c r="JZX20" s="254"/>
      <c r="JZY20" s="254"/>
      <c r="JZZ20" s="254"/>
      <c r="KAA20" s="254"/>
      <c r="KAB20" s="254"/>
      <c r="KAC20" s="254"/>
      <c r="KAD20" s="254"/>
      <c r="KAE20" s="254"/>
      <c r="KAF20" s="254"/>
      <c r="KAG20" s="254"/>
      <c r="KAH20" s="254"/>
      <c r="KAI20" s="254"/>
      <c r="KAJ20" s="254"/>
      <c r="KAK20" s="254"/>
      <c r="KAL20" s="254"/>
      <c r="KAM20" s="254"/>
      <c r="KAN20" s="254"/>
      <c r="KAO20" s="254"/>
      <c r="KAP20" s="254"/>
      <c r="KAQ20" s="254"/>
      <c r="KAR20" s="254"/>
      <c r="KAS20" s="254"/>
      <c r="KAT20" s="254"/>
      <c r="KAU20" s="254"/>
      <c r="KAV20" s="254"/>
      <c r="KAW20" s="254"/>
      <c r="KAX20" s="254"/>
      <c r="KAY20" s="254"/>
      <c r="KAZ20" s="254"/>
      <c r="KBA20" s="254"/>
      <c r="KBB20" s="254"/>
      <c r="KBC20" s="254"/>
      <c r="KBD20" s="254"/>
      <c r="KBE20" s="254"/>
      <c r="KBF20" s="254"/>
      <c r="KBG20" s="254"/>
      <c r="KBH20" s="254"/>
      <c r="KBI20" s="254"/>
      <c r="KBJ20" s="254"/>
      <c r="KBK20" s="254"/>
      <c r="KBL20" s="254"/>
      <c r="KBM20" s="254"/>
      <c r="KBN20" s="254"/>
      <c r="KBO20" s="254"/>
      <c r="KBP20" s="254"/>
      <c r="KBQ20" s="254"/>
      <c r="KBR20" s="254"/>
      <c r="KBS20" s="254"/>
      <c r="KBT20" s="254"/>
      <c r="KBU20" s="254"/>
      <c r="KBV20" s="254"/>
      <c r="KBW20" s="254"/>
      <c r="KBX20" s="254"/>
      <c r="KBY20" s="254"/>
      <c r="KBZ20" s="254"/>
      <c r="KCA20" s="254"/>
      <c r="KCB20" s="254"/>
      <c r="KCC20" s="254"/>
      <c r="KCD20" s="254"/>
      <c r="KCE20" s="254"/>
      <c r="KCF20" s="254"/>
      <c r="KCG20" s="254"/>
      <c r="KCH20" s="254"/>
      <c r="KCI20" s="254"/>
      <c r="KCJ20" s="254"/>
      <c r="KCK20" s="254"/>
      <c r="KCL20" s="254"/>
      <c r="KCM20" s="254"/>
      <c r="KCN20" s="254"/>
      <c r="KCO20" s="254"/>
      <c r="KCP20" s="254"/>
      <c r="KCQ20" s="254"/>
      <c r="KCR20" s="254"/>
      <c r="KCS20" s="254"/>
      <c r="KCT20" s="254"/>
      <c r="KCU20" s="254"/>
      <c r="KCV20" s="254"/>
      <c r="KCW20" s="254"/>
      <c r="KCX20" s="254"/>
      <c r="KCY20" s="254"/>
      <c r="KCZ20" s="254"/>
      <c r="KDA20" s="254"/>
      <c r="KDB20" s="254"/>
      <c r="KDC20" s="254"/>
      <c r="KDD20" s="254"/>
      <c r="KDE20" s="254"/>
      <c r="KDF20" s="254"/>
      <c r="KDG20" s="254"/>
      <c r="KDH20" s="254"/>
      <c r="KDI20" s="254"/>
      <c r="KDJ20" s="254"/>
      <c r="KDK20" s="254"/>
      <c r="KDL20" s="254"/>
      <c r="KDM20" s="254"/>
      <c r="KDN20" s="254"/>
      <c r="KDO20" s="254"/>
      <c r="KDP20" s="254"/>
      <c r="KDQ20" s="254"/>
      <c r="KDR20" s="254"/>
      <c r="KDS20" s="254"/>
      <c r="KDT20" s="254"/>
      <c r="KDU20" s="254"/>
      <c r="KDV20" s="254"/>
      <c r="KDW20" s="254"/>
      <c r="KDX20" s="254"/>
      <c r="KDY20" s="254"/>
      <c r="KDZ20" s="254"/>
      <c r="KEA20" s="254"/>
      <c r="KEB20" s="254"/>
      <c r="KEC20" s="254"/>
      <c r="KED20" s="254"/>
      <c r="KEE20" s="254"/>
      <c r="KEF20" s="254"/>
      <c r="KEG20" s="254"/>
      <c r="KEH20" s="254"/>
      <c r="KEI20" s="254"/>
      <c r="KEJ20" s="254"/>
      <c r="KEK20" s="254"/>
      <c r="KEL20" s="254"/>
      <c r="KEM20" s="254"/>
      <c r="KEN20" s="254"/>
      <c r="KEO20" s="254"/>
      <c r="KEP20" s="254"/>
      <c r="KEQ20" s="254"/>
      <c r="KER20" s="254"/>
      <c r="KES20" s="254"/>
      <c r="KET20" s="254"/>
      <c r="KEU20" s="254"/>
      <c r="KEV20" s="254"/>
      <c r="KEW20" s="254"/>
      <c r="KEX20" s="254"/>
      <c r="KEY20" s="254"/>
      <c r="KEZ20" s="254"/>
      <c r="KFA20" s="254"/>
      <c r="KFB20" s="254"/>
      <c r="KFC20" s="254"/>
      <c r="KFD20" s="254"/>
      <c r="KFE20" s="254"/>
      <c r="KFF20" s="254"/>
      <c r="KFG20" s="254"/>
      <c r="KFH20" s="254"/>
      <c r="KFI20" s="254"/>
      <c r="KFJ20" s="254"/>
      <c r="KFK20" s="254"/>
      <c r="KFL20" s="254"/>
      <c r="KFM20" s="254"/>
      <c r="KFN20" s="254"/>
      <c r="KFO20" s="254"/>
      <c r="KFP20" s="254"/>
      <c r="KFQ20" s="254"/>
      <c r="KFR20" s="254"/>
      <c r="KFS20" s="254"/>
      <c r="KFT20" s="254"/>
      <c r="KFU20" s="254"/>
      <c r="KFV20" s="254"/>
      <c r="KFW20" s="254"/>
      <c r="KFX20" s="254"/>
      <c r="KFY20" s="254"/>
      <c r="KFZ20" s="254"/>
      <c r="KGA20" s="254"/>
      <c r="KGB20" s="254"/>
      <c r="KGC20" s="254"/>
      <c r="KGD20" s="254"/>
      <c r="KGE20" s="254"/>
      <c r="KGF20" s="254"/>
      <c r="KGG20" s="254"/>
      <c r="KGH20" s="254"/>
      <c r="KGI20" s="254"/>
      <c r="KGJ20" s="254"/>
      <c r="KGK20" s="254"/>
      <c r="KGL20" s="254"/>
      <c r="KGM20" s="254"/>
      <c r="KGN20" s="254"/>
      <c r="KGO20" s="254"/>
      <c r="KGP20" s="254"/>
      <c r="KGQ20" s="254"/>
      <c r="KGR20" s="254"/>
      <c r="KGS20" s="254"/>
      <c r="KGT20" s="254"/>
      <c r="KGU20" s="254"/>
      <c r="KGV20" s="254"/>
      <c r="KGW20" s="254"/>
      <c r="KGX20" s="254"/>
      <c r="KGY20" s="254"/>
      <c r="KGZ20" s="254"/>
      <c r="KHA20" s="254"/>
      <c r="KHB20" s="254"/>
      <c r="KHC20" s="254"/>
      <c r="KHD20" s="254"/>
      <c r="KHE20" s="254"/>
      <c r="KHF20" s="254"/>
      <c r="KHG20" s="254"/>
      <c r="KHH20" s="254"/>
      <c r="KHI20" s="254"/>
      <c r="KHJ20" s="254"/>
      <c r="KHK20" s="254"/>
      <c r="KHL20" s="254"/>
      <c r="KHM20" s="254"/>
      <c r="KHN20" s="254"/>
      <c r="KHO20" s="254"/>
      <c r="KHP20" s="254"/>
      <c r="KHQ20" s="254"/>
      <c r="KHR20" s="254"/>
      <c r="KHS20" s="254"/>
      <c r="KHT20" s="254"/>
      <c r="KHU20" s="254"/>
      <c r="KHV20" s="254"/>
      <c r="KHW20" s="254"/>
      <c r="KHX20" s="254"/>
      <c r="KHY20" s="254"/>
      <c r="KHZ20" s="254"/>
      <c r="KIA20" s="254"/>
      <c r="KIB20" s="254"/>
      <c r="KIC20" s="254"/>
      <c r="KID20" s="254"/>
      <c r="KIE20" s="254"/>
      <c r="KIF20" s="254"/>
      <c r="KIG20" s="254"/>
      <c r="KIH20" s="254"/>
      <c r="KII20" s="254"/>
      <c r="KIJ20" s="254"/>
      <c r="KIK20" s="254"/>
      <c r="KIL20" s="254"/>
      <c r="KIM20" s="254"/>
      <c r="KIN20" s="254"/>
      <c r="KIO20" s="254"/>
      <c r="KIP20" s="254"/>
      <c r="KIQ20" s="254"/>
      <c r="KIR20" s="254"/>
      <c r="KIS20" s="254"/>
      <c r="KIT20" s="254"/>
      <c r="KIU20" s="254"/>
      <c r="KIV20" s="254"/>
      <c r="KIW20" s="254"/>
      <c r="KIX20" s="254"/>
      <c r="KIY20" s="254"/>
      <c r="KIZ20" s="254"/>
      <c r="KJA20" s="254"/>
      <c r="KJB20" s="254"/>
      <c r="KJC20" s="254"/>
      <c r="KJD20" s="254"/>
      <c r="KJE20" s="254"/>
      <c r="KJF20" s="254"/>
      <c r="KJG20" s="254"/>
      <c r="KJH20" s="254"/>
      <c r="KJI20" s="254"/>
      <c r="KJJ20" s="254"/>
      <c r="KJK20" s="254"/>
      <c r="KJL20" s="254"/>
      <c r="KJM20" s="254"/>
      <c r="KJN20" s="254"/>
      <c r="KJO20" s="254"/>
      <c r="KJP20" s="254"/>
      <c r="KJQ20" s="254"/>
      <c r="KJR20" s="254"/>
      <c r="KJS20" s="254"/>
      <c r="KJT20" s="254"/>
      <c r="KJU20" s="254"/>
      <c r="KJV20" s="254"/>
      <c r="KJW20" s="254"/>
      <c r="KJX20" s="254"/>
      <c r="KJY20" s="254"/>
      <c r="KJZ20" s="254"/>
      <c r="KKA20" s="254"/>
      <c r="KKB20" s="254"/>
      <c r="KKC20" s="254"/>
      <c r="KKD20" s="254"/>
      <c r="KKE20" s="254"/>
      <c r="KKF20" s="254"/>
      <c r="KKG20" s="254"/>
      <c r="KKH20" s="254"/>
      <c r="KKI20" s="254"/>
      <c r="KKJ20" s="254"/>
      <c r="KKK20" s="254"/>
      <c r="KKL20" s="254"/>
      <c r="KKM20" s="254"/>
      <c r="KKN20" s="254"/>
      <c r="KKO20" s="254"/>
      <c r="KKP20" s="254"/>
      <c r="KKQ20" s="254"/>
      <c r="KKR20" s="254"/>
      <c r="KKS20" s="254"/>
      <c r="KKT20" s="254"/>
      <c r="KKU20" s="254"/>
      <c r="KKV20" s="254"/>
      <c r="KKW20" s="254"/>
      <c r="KKX20" s="254"/>
      <c r="KKY20" s="254"/>
      <c r="KKZ20" s="254"/>
      <c r="KLA20" s="254"/>
      <c r="KLB20" s="254"/>
      <c r="KLC20" s="254"/>
      <c r="KLD20" s="254"/>
      <c r="KLE20" s="254"/>
      <c r="KLF20" s="254"/>
      <c r="KLG20" s="254"/>
      <c r="KLH20" s="254"/>
      <c r="KLI20" s="254"/>
      <c r="KLJ20" s="254"/>
      <c r="KLK20" s="254"/>
      <c r="KLL20" s="254"/>
      <c r="KLM20" s="254"/>
      <c r="KLN20" s="254"/>
      <c r="KLO20" s="254"/>
      <c r="KLP20" s="254"/>
      <c r="KLQ20" s="254"/>
      <c r="KLR20" s="254"/>
      <c r="KLS20" s="254"/>
      <c r="KLT20" s="254"/>
      <c r="KLU20" s="254"/>
      <c r="KLV20" s="254"/>
      <c r="KLW20" s="254"/>
      <c r="KLX20" s="254"/>
      <c r="KLY20" s="254"/>
      <c r="KLZ20" s="254"/>
      <c r="KMA20" s="254"/>
      <c r="KMB20" s="254"/>
      <c r="KMC20" s="254"/>
      <c r="KMD20" s="254"/>
      <c r="KME20" s="254"/>
      <c r="KMF20" s="254"/>
      <c r="KMG20" s="254"/>
      <c r="KMH20" s="254"/>
      <c r="KMI20" s="254"/>
      <c r="KMJ20" s="254"/>
      <c r="KMK20" s="254"/>
      <c r="KML20" s="254"/>
      <c r="KMM20" s="254"/>
      <c r="KMN20" s="254"/>
      <c r="KMO20" s="254"/>
      <c r="KMP20" s="254"/>
      <c r="KMQ20" s="254"/>
      <c r="KMR20" s="254"/>
      <c r="KMS20" s="254"/>
      <c r="KMT20" s="254"/>
      <c r="KMU20" s="254"/>
      <c r="KMV20" s="254"/>
      <c r="KMW20" s="254"/>
      <c r="KMX20" s="254"/>
      <c r="KMY20" s="254"/>
      <c r="KMZ20" s="254"/>
      <c r="KNA20" s="254"/>
      <c r="KNB20" s="254"/>
      <c r="KNC20" s="254"/>
      <c r="KND20" s="254"/>
      <c r="KNE20" s="254"/>
      <c r="KNF20" s="254"/>
      <c r="KNG20" s="254"/>
      <c r="KNH20" s="254"/>
      <c r="KNI20" s="254"/>
      <c r="KNJ20" s="254"/>
      <c r="KNK20" s="254"/>
      <c r="KNL20" s="254"/>
      <c r="KNM20" s="254"/>
      <c r="KNN20" s="254"/>
      <c r="KNO20" s="254"/>
      <c r="KNP20" s="254"/>
      <c r="KNQ20" s="254"/>
      <c r="KNR20" s="254"/>
      <c r="KNS20" s="254"/>
      <c r="KNT20" s="254"/>
      <c r="KNU20" s="254"/>
      <c r="KNV20" s="254"/>
      <c r="KNW20" s="254"/>
      <c r="KNX20" s="254"/>
      <c r="KNY20" s="254"/>
      <c r="KNZ20" s="254"/>
      <c r="KOA20" s="254"/>
      <c r="KOB20" s="254"/>
      <c r="KOC20" s="254"/>
      <c r="KOD20" s="254"/>
      <c r="KOE20" s="254"/>
      <c r="KOF20" s="254"/>
      <c r="KOG20" s="254"/>
      <c r="KOH20" s="254"/>
      <c r="KOI20" s="254"/>
      <c r="KOJ20" s="254"/>
      <c r="KOK20" s="254"/>
      <c r="KOL20" s="254"/>
      <c r="KOM20" s="254"/>
      <c r="KON20" s="254"/>
      <c r="KOO20" s="254"/>
      <c r="KOP20" s="254"/>
      <c r="KOQ20" s="254"/>
      <c r="KOR20" s="254"/>
      <c r="KOS20" s="254"/>
      <c r="KOT20" s="254"/>
      <c r="KOU20" s="254"/>
      <c r="KOV20" s="254"/>
      <c r="KOW20" s="254"/>
      <c r="KOX20" s="254"/>
      <c r="KOY20" s="254"/>
      <c r="KOZ20" s="254"/>
      <c r="KPA20" s="254"/>
      <c r="KPB20" s="254"/>
      <c r="KPC20" s="254"/>
      <c r="KPD20" s="254"/>
      <c r="KPE20" s="254"/>
      <c r="KPF20" s="254"/>
      <c r="KPG20" s="254"/>
      <c r="KPH20" s="254"/>
      <c r="KPI20" s="254"/>
      <c r="KPJ20" s="254"/>
      <c r="KPK20" s="254"/>
      <c r="KPL20" s="254"/>
      <c r="KPM20" s="254"/>
      <c r="KPN20" s="254"/>
      <c r="KPO20" s="254"/>
      <c r="KPP20" s="254"/>
      <c r="KPQ20" s="254"/>
      <c r="KPR20" s="254"/>
      <c r="KPS20" s="254"/>
      <c r="KPT20" s="254"/>
      <c r="KPU20" s="254"/>
      <c r="KPV20" s="254"/>
      <c r="KPW20" s="254"/>
      <c r="KPX20" s="254"/>
      <c r="KPY20" s="254"/>
      <c r="KPZ20" s="254"/>
      <c r="KQA20" s="254"/>
      <c r="KQB20" s="254"/>
      <c r="KQC20" s="254"/>
      <c r="KQD20" s="254"/>
      <c r="KQE20" s="254"/>
      <c r="KQF20" s="254"/>
      <c r="KQG20" s="254"/>
      <c r="KQH20" s="254"/>
      <c r="KQI20" s="254"/>
      <c r="KQJ20" s="254"/>
      <c r="KQK20" s="254"/>
      <c r="KQL20" s="254"/>
      <c r="KQM20" s="254"/>
      <c r="KQN20" s="254"/>
      <c r="KQO20" s="254"/>
      <c r="KQP20" s="254"/>
      <c r="KQQ20" s="254"/>
      <c r="KQR20" s="254"/>
      <c r="KQS20" s="254"/>
      <c r="KQT20" s="254"/>
      <c r="KQU20" s="254"/>
      <c r="KQV20" s="254"/>
      <c r="KQW20" s="254"/>
      <c r="KQX20" s="254"/>
      <c r="KQY20" s="254"/>
      <c r="KQZ20" s="254"/>
      <c r="KRA20" s="254"/>
      <c r="KRB20" s="254"/>
      <c r="KRC20" s="254"/>
      <c r="KRD20" s="254"/>
      <c r="KRE20" s="254"/>
      <c r="KRF20" s="254"/>
      <c r="KRG20" s="254"/>
      <c r="KRH20" s="254"/>
      <c r="KRI20" s="254"/>
      <c r="KRJ20" s="254"/>
      <c r="KRK20" s="254"/>
      <c r="KRL20" s="254"/>
      <c r="KRM20" s="254"/>
      <c r="KRN20" s="254"/>
      <c r="KRO20" s="254"/>
      <c r="KRP20" s="254"/>
      <c r="KRQ20" s="254"/>
      <c r="KRR20" s="254"/>
      <c r="KRS20" s="254"/>
      <c r="KRT20" s="254"/>
      <c r="KRU20" s="254"/>
      <c r="KRV20" s="254"/>
      <c r="KRW20" s="254"/>
      <c r="KRX20" s="254"/>
      <c r="KRY20" s="254"/>
      <c r="KRZ20" s="254"/>
      <c r="KSA20" s="254"/>
      <c r="KSB20" s="254"/>
      <c r="KSC20" s="254"/>
      <c r="KSD20" s="254"/>
      <c r="KSE20" s="254"/>
      <c r="KSF20" s="254"/>
      <c r="KSG20" s="254"/>
      <c r="KSH20" s="254"/>
      <c r="KSI20" s="254"/>
      <c r="KSJ20" s="254"/>
      <c r="KSK20" s="254"/>
      <c r="KSL20" s="254"/>
      <c r="KSM20" s="254"/>
      <c r="KSN20" s="254"/>
      <c r="KSO20" s="254"/>
      <c r="KSP20" s="254"/>
      <c r="KSQ20" s="254"/>
      <c r="KSR20" s="254"/>
      <c r="KSS20" s="254"/>
      <c r="KST20" s="254"/>
      <c r="KSU20" s="254"/>
      <c r="KSV20" s="254"/>
      <c r="KSW20" s="254"/>
      <c r="KSX20" s="254"/>
      <c r="KSY20" s="254"/>
      <c r="KSZ20" s="254"/>
      <c r="KTA20" s="254"/>
      <c r="KTB20" s="254"/>
      <c r="KTC20" s="254"/>
      <c r="KTD20" s="254"/>
      <c r="KTE20" s="254"/>
      <c r="KTF20" s="254"/>
      <c r="KTG20" s="254"/>
      <c r="KTH20" s="254"/>
      <c r="KTI20" s="254"/>
      <c r="KTJ20" s="254"/>
      <c r="KTK20" s="254"/>
      <c r="KTL20" s="254"/>
      <c r="KTM20" s="254"/>
      <c r="KTN20" s="254"/>
      <c r="KTO20" s="254"/>
      <c r="KTP20" s="254"/>
      <c r="KTQ20" s="254"/>
      <c r="KTR20" s="254"/>
      <c r="KTS20" s="254"/>
      <c r="KTT20" s="254"/>
      <c r="KTU20" s="254"/>
      <c r="KTV20" s="254"/>
      <c r="KTW20" s="254"/>
      <c r="KTX20" s="254"/>
      <c r="KTY20" s="254"/>
      <c r="KTZ20" s="254"/>
      <c r="KUA20" s="254"/>
      <c r="KUB20" s="254"/>
      <c r="KUC20" s="254"/>
      <c r="KUD20" s="254"/>
      <c r="KUE20" s="254"/>
      <c r="KUF20" s="254"/>
      <c r="KUG20" s="254"/>
      <c r="KUH20" s="254"/>
      <c r="KUI20" s="254"/>
      <c r="KUJ20" s="254"/>
      <c r="KUK20" s="254"/>
      <c r="KUL20" s="254"/>
      <c r="KUM20" s="254"/>
      <c r="KUN20" s="254"/>
      <c r="KUO20" s="254"/>
      <c r="KUP20" s="254"/>
      <c r="KUQ20" s="254"/>
      <c r="KUR20" s="254"/>
      <c r="KUS20" s="254"/>
      <c r="KUT20" s="254"/>
      <c r="KUU20" s="254"/>
      <c r="KUV20" s="254"/>
      <c r="KUW20" s="254"/>
      <c r="KUX20" s="254"/>
      <c r="KUY20" s="254"/>
      <c r="KUZ20" s="254"/>
      <c r="KVA20" s="254"/>
      <c r="KVB20" s="254"/>
      <c r="KVC20" s="254"/>
      <c r="KVD20" s="254"/>
      <c r="KVE20" s="254"/>
      <c r="KVF20" s="254"/>
      <c r="KVG20" s="254"/>
      <c r="KVH20" s="254"/>
      <c r="KVI20" s="254"/>
      <c r="KVJ20" s="254"/>
      <c r="KVK20" s="254"/>
      <c r="KVL20" s="254"/>
      <c r="KVM20" s="254"/>
      <c r="KVN20" s="254"/>
      <c r="KVO20" s="254"/>
      <c r="KVP20" s="254"/>
      <c r="KVQ20" s="254"/>
      <c r="KVR20" s="254"/>
      <c r="KVS20" s="254"/>
      <c r="KVT20" s="254"/>
      <c r="KVU20" s="254"/>
      <c r="KVV20" s="254"/>
      <c r="KVW20" s="254"/>
      <c r="KVX20" s="254"/>
      <c r="KVY20" s="254"/>
      <c r="KVZ20" s="254"/>
      <c r="KWA20" s="254"/>
      <c r="KWB20" s="254"/>
      <c r="KWC20" s="254"/>
      <c r="KWD20" s="254"/>
      <c r="KWE20" s="254"/>
      <c r="KWF20" s="254"/>
      <c r="KWG20" s="254"/>
      <c r="KWH20" s="254"/>
      <c r="KWI20" s="254"/>
      <c r="KWJ20" s="254"/>
      <c r="KWK20" s="254"/>
      <c r="KWL20" s="254"/>
      <c r="KWM20" s="254"/>
      <c r="KWN20" s="254"/>
      <c r="KWO20" s="254"/>
      <c r="KWP20" s="254"/>
      <c r="KWQ20" s="254"/>
      <c r="KWR20" s="254"/>
      <c r="KWS20" s="254"/>
      <c r="KWT20" s="254"/>
      <c r="KWU20" s="254"/>
      <c r="KWV20" s="254"/>
      <c r="KWW20" s="254"/>
      <c r="KWX20" s="254"/>
      <c r="KWY20" s="254"/>
      <c r="KWZ20" s="254"/>
      <c r="KXA20" s="254"/>
      <c r="KXB20" s="254"/>
      <c r="KXC20" s="254"/>
      <c r="KXD20" s="254"/>
      <c r="KXE20" s="254"/>
      <c r="KXF20" s="254"/>
      <c r="KXG20" s="254"/>
      <c r="KXH20" s="254"/>
      <c r="KXI20" s="254"/>
      <c r="KXJ20" s="254"/>
      <c r="KXK20" s="254"/>
      <c r="KXL20" s="254"/>
      <c r="KXM20" s="254"/>
      <c r="KXN20" s="254"/>
      <c r="KXO20" s="254"/>
      <c r="KXP20" s="254"/>
      <c r="KXQ20" s="254"/>
      <c r="KXR20" s="254"/>
      <c r="KXS20" s="254"/>
      <c r="KXT20" s="254"/>
      <c r="KXU20" s="254"/>
      <c r="KXV20" s="254"/>
      <c r="KXW20" s="254"/>
      <c r="KXX20" s="254"/>
      <c r="KXY20" s="254"/>
      <c r="KXZ20" s="254"/>
      <c r="KYA20" s="254"/>
      <c r="KYB20" s="254"/>
      <c r="KYC20" s="254"/>
      <c r="KYD20" s="254"/>
      <c r="KYE20" s="254"/>
      <c r="KYF20" s="254"/>
      <c r="KYG20" s="254"/>
      <c r="KYH20" s="254"/>
      <c r="KYI20" s="254"/>
      <c r="KYJ20" s="254"/>
      <c r="KYK20" s="254"/>
      <c r="KYL20" s="254"/>
      <c r="KYM20" s="254"/>
      <c r="KYN20" s="254"/>
      <c r="KYO20" s="254"/>
      <c r="KYP20" s="254"/>
      <c r="KYQ20" s="254"/>
      <c r="KYR20" s="254"/>
      <c r="KYS20" s="254"/>
      <c r="KYT20" s="254"/>
      <c r="KYU20" s="254"/>
      <c r="KYV20" s="254"/>
      <c r="KYW20" s="254"/>
      <c r="KYX20" s="254"/>
      <c r="KYY20" s="254"/>
      <c r="KYZ20" s="254"/>
      <c r="KZA20" s="254"/>
      <c r="KZB20" s="254"/>
      <c r="KZC20" s="254"/>
      <c r="KZD20" s="254"/>
      <c r="KZE20" s="254"/>
      <c r="KZF20" s="254"/>
      <c r="KZG20" s="254"/>
      <c r="KZH20" s="254"/>
      <c r="KZI20" s="254"/>
      <c r="KZJ20" s="254"/>
      <c r="KZK20" s="254"/>
      <c r="KZL20" s="254"/>
      <c r="KZM20" s="254"/>
      <c r="KZN20" s="254"/>
      <c r="KZO20" s="254"/>
      <c r="KZP20" s="254"/>
      <c r="KZQ20" s="254"/>
      <c r="KZR20" s="254"/>
      <c r="KZS20" s="254"/>
      <c r="KZT20" s="254"/>
      <c r="KZU20" s="254"/>
      <c r="KZV20" s="254"/>
      <c r="KZW20" s="254"/>
      <c r="KZX20" s="254"/>
      <c r="KZY20" s="254"/>
      <c r="KZZ20" s="254"/>
      <c r="LAA20" s="254"/>
      <c r="LAB20" s="254"/>
      <c r="LAC20" s="254"/>
      <c r="LAD20" s="254"/>
      <c r="LAE20" s="254"/>
      <c r="LAF20" s="254"/>
      <c r="LAG20" s="254"/>
      <c r="LAH20" s="254"/>
      <c r="LAI20" s="254"/>
      <c r="LAJ20" s="254"/>
      <c r="LAK20" s="254"/>
      <c r="LAL20" s="254"/>
      <c r="LAM20" s="254"/>
      <c r="LAN20" s="254"/>
      <c r="LAO20" s="254"/>
      <c r="LAP20" s="254"/>
      <c r="LAQ20" s="254"/>
      <c r="LAR20" s="254"/>
      <c r="LAS20" s="254"/>
      <c r="LAT20" s="254"/>
      <c r="LAU20" s="254"/>
      <c r="LAV20" s="254"/>
      <c r="LAW20" s="254"/>
      <c r="LAX20" s="254"/>
      <c r="LAY20" s="254"/>
      <c r="LAZ20" s="254"/>
      <c r="LBA20" s="254"/>
      <c r="LBB20" s="254"/>
      <c r="LBC20" s="254"/>
      <c r="LBD20" s="254"/>
      <c r="LBE20" s="254"/>
      <c r="LBF20" s="254"/>
      <c r="LBG20" s="254"/>
      <c r="LBH20" s="254"/>
      <c r="LBI20" s="254"/>
      <c r="LBJ20" s="254"/>
      <c r="LBK20" s="254"/>
      <c r="LBL20" s="254"/>
      <c r="LBM20" s="254"/>
      <c r="LBN20" s="254"/>
      <c r="LBO20" s="254"/>
      <c r="LBP20" s="254"/>
      <c r="LBQ20" s="254"/>
      <c r="LBR20" s="254"/>
      <c r="LBS20" s="254"/>
      <c r="LBT20" s="254"/>
      <c r="LBU20" s="254"/>
      <c r="LBV20" s="254"/>
      <c r="LBW20" s="254"/>
      <c r="LBX20" s="254"/>
      <c r="LBY20" s="254"/>
      <c r="LBZ20" s="254"/>
      <c r="LCA20" s="254"/>
      <c r="LCB20" s="254"/>
      <c r="LCC20" s="254"/>
      <c r="LCD20" s="254"/>
      <c r="LCE20" s="254"/>
      <c r="LCF20" s="254"/>
      <c r="LCG20" s="254"/>
      <c r="LCH20" s="254"/>
      <c r="LCI20" s="254"/>
      <c r="LCJ20" s="254"/>
      <c r="LCK20" s="254"/>
      <c r="LCL20" s="254"/>
      <c r="LCM20" s="254"/>
      <c r="LCN20" s="254"/>
      <c r="LCO20" s="254"/>
      <c r="LCP20" s="254"/>
      <c r="LCQ20" s="254"/>
      <c r="LCR20" s="254"/>
      <c r="LCS20" s="254"/>
      <c r="LCT20" s="254"/>
      <c r="LCU20" s="254"/>
      <c r="LCV20" s="254"/>
      <c r="LCW20" s="254"/>
      <c r="LCX20" s="254"/>
      <c r="LCY20" s="254"/>
      <c r="LCZ20" s="254"/>
      <c r="LDA20" s="254"/>
      <c r="LDB20" s="254"/>
      <c r="LDC20" s="254"/>
      <c r="LDD20" s="254"/>
      <c r="LDE20" s="254"/>
      <c r="LDF20" s="254"/>
      <c r="LDG20" s="254"/>
      <c r="LDH20" s="254"/>
      <c r="LDI20" s="254"/>
      <c r="LDJ20" s="254"/>
      <c r="LDK20" s="254"/>
      <c r="LDL20" s="254"/>
      <c r="LDM20" s="254"/>
      <c r="LDN20" s="254"/>
      <c r="LDO20" s="254"/>
      <c r="LDP20" s="254"/>
      <c r="LDQ20" s="254"/>
      <c r="LDR20" s="254"/>
      <c r="LDS20" s="254"/>
      <c r="LDT20" s="254"/>
      <c r="LDU20" s="254"/>
      <c r="LDV20" s="254"/>
      <c r="LDW20" s="254"/>
      <c r="LDX20" s="254"/>
      <c r="LDY20" s="254"/>
      <c r="LDZ20" s="254"/>
      <c r="LEA20" s="254"/>
      <c r="LEB20" s="254"/>
      <c r="LEC20" s="254"/>
      <c r="LED20" s="254"/>
      <c r="LEE20" s="254"/>
      <c r="LEF20" s="254"/>
      <c r="LEG20" s="254"/>
      <c r="LEH20" s="254"/>
      <c r="LEI20" s="254"/>
      <c r="LEJ20" s="254"/>
      <c r="LEK20" s="254"/>
      <c r="LEL20" s="254"/>
      <c r="LEM20" s="254"/>
      <c r="LEN20" s="254"/>
      <c r="LEO20" s="254"/>
      <c r="LEP20" s="254"/>
      <c r="LEQ20" s="254"/>
      <c r="LER20" s="254"/>
      <c r="LES20" s="254"/>
      <c r="LET20" s="254"/>
      <c r="LEU20" s="254"/>
      <c r="LEV20" s="254"/>
      <c r="LEW20" s="254"/>
      <c r="LEX20" s="254"/>
      <c r="LEY20" s="254"/>
      <c r="LEZ20" s="254"/>
      <c r="LFA20" s="254"/>
      <c r="LFB20" s="254"/>
      <c r="LFC20" s="254"/>
      <c r="LFD20" s="254"/>
      <c r="LFE20" s="254"/>
      <c r="LFF20" s="254"/>
      <c r="LFG20" s="254"/>
      <c r="LFH20" s="254"/>
      <c r="LFI20" s="254"/>
      <c r="LFJ20" s="254"/>
      <c r="LFK20" s="254"/>
      <c r="LFL20" s="254"/>
      <c r="LFM20" s="254"/>
      <c r="LFN20" s="254"/>
      <c r="LFO20" s="254"/>
      <c r="LFP20" s="254"/>
      <c r="LFQ20" s="254"/>
      <c r="LFR20" s="254"/>
      <c r="LFS20" s="254"/>
      <c r="LFT20" s="254"/>
      <c r="LFU20" s="254"/>
      <c r="LFV20" s="254"/>
      <c r="LFW20" s="254"/>
      <c r="LFX20" s="254"/>
      <c r="LFY20" s="254"/>
      <c r="LFZ20" s="254"/>
      <c r="LGA20" s="254"/>
      <c r="LGB20" s="254"/>
      <c r="LGC20" s="254"/>
      <c r="LGD20" s="254"/>
      <c r="LGE20" s="254"/>
      <c r="LGF20" s="254"/>
      <c r="LGG20" s="254"/>
      <c r="LGH20" s="254"/>
      <c r="LGI20" s="254"/>
      <c r="LGJ20" s="254"/>
      <c r="LGK20" s="254"/>
      <c r="LGL20" s="254"/>
      <c r="LGM20" s="254"/>
      <c r="LGN20" s="254"/>
      <c r="LGO20" s="254"/>
      <c r="LGP20" s="254"/>
      <c r="LGQ20" s="254"/>
      <c r="LGR20" s="254"/>
      <c r="LGS20" s="254"/>
      <c r="LGT20" s="254"/>
      <c r="LGU20" s="254"/>
      <c r="LGV20" s="254"/>
      <c r="LGW20" s="254"/>
      <c r="LGX20" s="254"/>
      <c r="LGY20" s="254"/>
      <c r="LGZ20" s="254"/>
      <c r="LHA20" s="254"/>
      <c r="LHB20" s="254"/>
      <c r="LHC20" s="254"/>
      <c r="LHD20" s="254"/>
      <c r="LHE20" s="254"/>
      <c r="LHF20" s="254"/>
      <c r="LHG20" s="254"/>
      <c r="LHH20" s="254"/>
      <c r="LHI20" s="254"/>
      <c r="LHJ20" s="254"/>
      <c r="LHK20" s="254"/>
      <c r="LHL20" s="254"/>
      <c r="LHM20" s="254"/>
      <c r="LHN20" s="254"/>
      <c r="LHO20" s="254"/>
      <c r="LHP20" s="254"/>
      <c r="LHQ20" s="254"/>
      <c r="LHR20" s="254"/>
      <c r="LHS20" s="254"/>
      <c r="LHT20" s="254"/>
      <c r="LHU20" s="254"/>
      <c r="LHV20" s="254"/>
      <c r="LHW20" s="254"/>
      <c r="LHX20" s="254"/>
      <c r="LHY20" s="254"/>
      <c r="LHZ20" s="254"/>
      <c r="LIA20" s="254"/>
      <c r="LIB20" s="254"/>
      <c r="LIC20" s="254"/>
      <c r="LID20" s="254"/>
      <c r="LIE20" s="254"/>
      <c r="LIF20" s="254"/>
      <c r="LIG20" s="254"/>
      <c r="LIH20" s="254"/>
      <c r="LII20" s="254"/>
      <c r="LIJ20" s="254"/>
      <c r="LIK20" s="254"/>
      <c r="LIL20" s="254"/>
      <c r="LIM20" s="254"/>
      <c r="LIN20" s="254"/>
      <c r="LIO20" s="254"/>
      <c r="LIP20" s="254"/>
      <c r="LIQ20" s="254"/>
      <c r="LIR20" s="254"/>
      <c r="LIS20" s="254"/>
      <c r="LIT20" s="254"/>
      <c r="LIU20" s="254"/>
      <c r="LIV20" s="254"/>
      <c r="LIW20" s="254"/>
      <c r="LIX20" s="254"/>
      <c r="LIY20" s="254"/>
      <c r="LIZ20" s="254"/>
      <c r="LJA20" s="254"/>
      <c r="LJB20" s="254"/>
      <c r="LJC20" s="254"/>
      <c r="LJD20" s="254"/>
      <c r="LJE20" s="254"/>
      <c r="LJF20" s="254"/>
      <c r="LJG20" s="254"/>
      <c r="LJH20" s="254"/>
      <c r="LJI20" s="254"/>
      <c r="LJJ20" s="254"/>
      <c r="LJK20" s="254"/>
      <c r="LJL20" s="254"/>
      <c r="LJM20" s="254"/>
      <c r="LJN20" s="254"/>
      <c r="LJO20" s="254"/>
      <c r="LJP20" s="254"/>
      <c r="LJQ20" s="254"/>
      <c r="LJR20" s="254"/>
      <c r="LJS20" s="254"/>
      <c r="LJT20" s="254"/>
      <c r="LJU20" s="254"/>
      <c r="LJV20" s="254"/>
      <c r="LJW20" s="254"/>
      <c r="LJX20" s="254"/>
      <c r="LJY20" s="254"/>
      <c r="LJZ20" s="254"/>
      <c r="LKA20" s="254"/>
      <c r="LKB20" s="254"/>
      <c r="LKC20" s="254"/>
      <c r="LKD20" s="254"/>
      <c r="LKE20" s="254"/>
      <c r="LKF20" s="254"/>
      <c r="LKG20" s="254"/>
      <c r="LKH20" s="254"/>
      <c r="LKI20" s="254"/>
      <c r="LKJ20" s="254"/>
      <c r="LKK20" s="254"/>
      <c r="LKL20" s="254"/>
      <c r="LKM20" s="254"/>
      <c r="LKN20" s="254"/>
      <c r="LKO20" s="254"/>
      <c r="LKP20" s="254"/>
      <c r="LKQ20" s="254"/>
      <c r="LKR20" s="254"/>
      <c r="LKS20" s="254"/>
      <c r="LKT20" s="254"/>
      <c r="LKU20" s="254"/>
      <c r="LKV20" s="254"/>
      <c r="LKW20" s="254"/>
      <c r="LKX20" s="254"/>
      <c r="LKY20" s="254"/>
      <c r="LKZ20" s="254"/>
      <c r="LLA20" s="254"/>
      <c r="LLB20" s="254"/>
      <c r="LLC20" s="254"/>
      <c r="LLD20" s="254"/>
      <c r="LLE20" s="254"/>
      <c r="LLF20" s="254"/>
      <c r="LLG20" s="254"/>
      <c r="LLH20" s="254"/>
      <c r="LLI20" s="254"/>
      <c r="LLJ20" s="254"/>
      <c r="LLK20" s="254"/>
      <c r="LLL20" s="254"/>
      <c r="LLM20" s="254"/>
      <c r="LLN20" s="254"/>
      <c r="LLO20" s="254"/>
      <c r="LLP20" s="254"/>
      <c r="LLQ20" s="254"/>
      <c r="LLR20" s="254"/>
      <c r="LLS20" s="254"/>
      <c r="LLT20" s="254"/>
      <c r="LLU20" s="254"/>
      <c r="LLV20" s="254"/>
      <c r="LLW20" s="254"/>
      <c r="LLX20" s="254"/>
      <c r="LLY20" s="254"/>
      <c r="LLZ20" s="254"/>
      <c r="LMA20" s="254"/>
      <c r="LMB20" s="254"/>
      <c r="LMC20" s="254"/>
      <c r="LMD20" s="254"/>
      <c r="LME20" s="254"/>
      <c r="LMF20" s="254"/>
      <c r="LMG20" s="254"/>
      <c r="LMH20" s="254"/>
      <c r="LMI20" s="254"/>
      <c r="LMJ20" s="254"/>
      <c r="LMK20" s="254"/>
      <c r="LML20" s="254"/>
      <c r="LMM20" s="254"/>
      <c r="LMN20" s="254"/>
      <c r="LMO20" s="254"/>
      <c r="LMP20" s="254"/>
      <c r="LMQ20" s="254"/>
      <c r="LMR20" s="254"/>
      <c r="LMS20" s="254"/>
      <c r="LMT20" s="254"/>
      <c r="LMU20" s="254"/>
      <c r="LMV20" s="254"/>
      <c r="LMW20" s="254"/>
      <c r="LMX20" s="254"/>
      <c r="LMY20" s="254"/>
      <c r="LMZ20" s="254"/>
      <c r="LNA20" s="254"/>
      <c r="LNB20" s="254"/>
      <c r="LNC20" s="254"/>
      <c r="LND20" s="254"/>
      <c r="LNE20" s="254"/>
      <c r="LNF20" s="254"/>
      <c r="LNG20" s="254"/>
      <c r="LNH20" s="254"/>
      <c r="LNI20" s="254"/>
      <c r="LNJ20" s="254"/>
      <c r="LNK20" s="254"/>
      <c r="LNL20" s="254"/>
      <c r="LNM20" s="254"/>
      <c r="LNN20" s="254"/>
      <c r="LNO20" s="254"/>
      <c r="LNP20" s="254"/>
      <c r="LNQ20" s="254"/>
      <c r="LNR20" s="254"/>
      <c r="LNS20" s="254"/>
      <c r="LNT20" s="254"/>
      <c r="LNU20" s="254"/>
      <c r="LNV20" s="254"/>
      <c r="LNW20" s="254"/>
      <c r="LNX20" s="254"/>
      <c r="LNY20" s="254"/>
      <c r="LNZ20" s="254"/>
      <c r="LOA20" s="254"/>
      <c r="LOB20" s="254"/>
      <c r="LOC20" s="254"/>
      <c r="LOD20" s="254"/>
      <c r="LOE20" s="254"/>
      <c r="LOF20" s="254"/>
      <c r="LOG20" s="254"/>
      <c r="LOH20" s="254"/>
      <c r="LOI20" s="254"/>
      <c r="LOJ20" s="254"/>
      <c r="LOK20" s="254"/>
      <c r="LOL20" s="254"/>
      <c r="LOM20" s="254"/>
      <c r="LON20" s="254"/>
      <c r="LOO20" s="254"/>
      <c r="LOP20" s="254"/>
      <c r="LOQ20" s="254"/>
      <c r="LOR20" s="254"/>
      <c r="LOS20" s="254"/>
      <c r="LOT20" s="254"/>
      <c r="LOU20" s="254"/>
      <c r="LOV20" s="254"/>
      <c r="LOW20" s="254"/>
      <c r="LOX20" s="254"/>
      <c r="LOY20" s="254"/>
      <c r="LOZ20" s="254"/>
      <c r="LPA20" s="254"/>
      <c r="LPB20" s="254"/>
      <c r="LPC20" s="254"/>
      <c r="LPD20" s="254"/>
      <c r="LPE20" s="254"/>
      <c r="LPF20" s="254"/>
      <c r="LPG20" s="254"/>
      <c r="LPH20" s="254"/>
      <c r="LPI20" s="254"/>
      <c r="LPJ20" s="254"/>
      <c r="LPK20" s="254"/>
      <c r="LPL20" s="254"/>
      <c r="LPM20" s="254"/>
      <c r="LPN20" s="254"/>
      <c r="LPO20" s="254"/>
      <c r="LPP20" s="254"/>
      <c r="LPQ20" s="254"/>
      <c r="LPR20" s="254"/>
      <c r="LPS20" s="254"/>
      <c r="LPT20" s="254"/>
      <c r="LPU20" s="254"/>
      <c r="LPV20" s="254"/>
      <c r="LPW20" s="254"/>
      <c r="LPX20" s="254"/>
      <c r="LPY20" s="254"/>
      <c r="LPZ20" s="254"/>
      <c r="LQA20" s="254"/>
      <c r="LQB20" s="254"/>
      <c r="LQC20" s="254"/>
      <c r="LQD20" s="254"/>
      <c r="LQE20" s="254"/>
      <c r="LQF20" s="254"/>
      <c r="LQG20" s="254"/>
      <c r="LQH20" s="254"/>
      <c r="LQI20" s="254"/>
      <c r="LQJ20" s="254"/>
      <c r="LQK20" s="254"/>
      <c r="LQL20" s="254"/>
      <c r="LQM20" s="254"/>
      <c r="LQN20" s="254"/>
      <c r="LQO20" s="254"/>
      <c r="LQP20" s="254"/>
      <c r="LQQ20" s="254"/>
      <c r="LQR20" s="254"/>
      <c r="LQS20" s="254"/>
      <c r="LQT20" s="254"/>
      <c r="LQU20" s="254"/>
      <c r="LQV20" s="254"/>
      <c r="LQW20" s="254"/>
      <c r="LQX20" s="254"/>
      <c r="LQY20" s="254"/>
      <c r="LQZ20" s="254"/>
      <c r="LRA20" s="254"/>
      <c r="LRB20" s="254"/>
      <c r="LRC20" s="254"/>
      <c r="LRD20" s="254"/>
      <c r="LRE20" s="254"/>
      <c r="LRF20" s="254"/>
      <c r="LRG20" s="254"/>
      <c r="LRH20" s="254"/>
      <c r="LRI20" s="254"/>
      <c r="LRJ20" s="254"/>
      <c r="LRK20" s="254"/>
      <c r="LRL20" s="254"/>
      <c r="LRM20" s="254"/>
      <c r="LRN20" s="254"/>
      <c r="LRO20" s="254"/>
      <c r="LRP20" s="254"/>
      <c r="LRQ20" s="254"/>
      <c r="LRR20" s="254"/>
      <c r="LRS20" s="254"/>
      <c r="LRT20" s="254"/>
      <c r="LRU20" s="254"/>
      <c r="LRV20" s="254"/>
      <c r="LRW20" s="254"/>
      <c r="LRX20" s="254"/>
      <c r="LRY20" s="254"/>
      <c r="LRZ20" s="254"/>
      <c r="LSA20" s="254"/>
      <c r="LSB20" s="254"/>
      <c r="LSC20" s="254"/>
      <c r="LSD20" s="254"/>
      <c r="LSE20" s="254"/>
      <c r="LSF20" s="254"/>
      <c r="LSG20" s="254"/>
      <c r="LSH20" s="254"/>
      <c r="LSI20" s="254"/>
      <c r="LSJ20" s="254"/>
      <c r="LSK20" s="254"/>
      <c r="LSL20" s="254"/>
      <c r="LSM20" s="254"/>
      <c r="LSN20" s="254"/>
      <c r="LSO20" s="254"/>
      <c r="LSP20" s="254"/>
      <c r="LSQ20" s="254"/>
      <c r="LSR20" s="254"/>
      <c r="LSS20" s="254"/>
      <c r="LST20" s="254"/>
      <c r="LSU20" s="254"/>
      <c r="LSV20" s="254"/>
      <c r="LSW20" s="254"/>
      <c r="LSX20" s="254"/>
      <c r="LSY20" s="254"/>
      <c r="LSZ20" s="254"/>
      <c r="LTA20" s="254"/>
      <c r="LTB20" s="254"/>
      <c r="LTC20" s="254"/>
      <c r="LTD20" s="254"/>
      <c r="LTE20" s="254"/>
      <c r="LTF20" s="254"/>
      <c r="LTG20" s="254"/>
      <c r="LTH20" s="254"/>
      <c r="LTI20" s="254"/>
      <c r="LTJ20" s="254"/>
      <c r="LTK20" s="254"/>
      <c r="LTL20" s="254"/>
      <c r="LTM20" s="254"/>
      <c r="LTN20" s="254"/>
      <c r="LTO20" s="254"/>
      <c r="LTP20" s="254"/>
      <c r="LTQ20" s="254"/>
      <c r="LTR20" s="254"/>
      <c r="LTS20" s="254"/>
      <c r="LTT20" s="254"/>
      <c r="LTU20" s="254"/>
      <c r="LTV20" s="254"/>
      <c r="LTW20" s="254"/>
      <c r="LTX20" s="254"/>
      <c r="LTY20" s="254"/>
      <c r="LTZ20" s="254"/>
      <c r="LUA20" s="254"/>
      <c r="LUB20" s="254"/>
      <c r="LUC20" s="254"/>
      <c r="LUD20" s="254"/>
      <c r="LUE20" s="254"/>
      <c r="LUF20" s="254"/>
      <c r="LUG20" s="254"/>
      <c r="LUH20" s="254"/>
      <c r="LUI20" s="254"/>
      <c r="LUJ20" s="254"/>
      <c r="LUK20" s="254"/>
      <c r="LUL20" s="254"/>
      <c r="LUM20" s="254"/>
      <c r="LUN20" s="254"/>
      <c r="LUO20" s="254"/>
      <c r="LUP20" s="254"/>
      <c r="LUQ20" s="254"/>
      <c r="LUR20" s="254"/>
      <c r="LUS20" s="254"/>
      <c r="LUT20" s="254"/>
      <c r="LUU20" s="254"/>
      <c r="LUV20" s="254"/>
      <c r="LUW20" s="254"/>
      <c r="LUX20" s="254"/>
      <c r="LUY20" s="254"/>
      <c r="LUZ20" s="254"/>
      <c r="LVA20" s="254"/>
      <c r="LVB20" s="254"/>
      <c r="LVC20" s="254"/>
      <c r="LVD20" s="254"/>
      <c r="LVE20" s="254"/>
      <c r="LVF20" s="254"/>
      <c r="LVG20" s="254"/>
      <c r="LVH20" s="254"/>
      <c r="LVI20" s="254"/>
      <c r="LVJ20" s="254"/>
      <c r="LVK20" s="254"/>
      <c r="LVL20" s="254"/>
      <c r="LVM20" s="254"/>
      <c r="LVN20" s="254"/>
      <c r="LVO20" s="254"/>
      <c r="LVP20" s="254"/>
      <c r="LVQ20" s="254"/>
      <c r="LVR20" s="254"/>
      <c r="LVS20" s="254"/>
      <c r="LVT20" s="254"/>
      <c r="LVU20" s="254"/>
      <c r="LVV20" s="254"/>
      <c r="LVW20" s="254"/>
      <c r="LVX20" s="254"/>
      <c r="LVY20" s="254"/>
      <c r="LVZ20" s="254"/>
      <c r="LWA20" s="254"/>
      <c r="LWB20" s="254"/>
      <c r="LWC20" s="254"/>
      <c r="LWD20" s="254"/>
      <c r="LWE20" s="254"/>
      <c r="LWF20" s="254"/>
      <c r="LWG20" s="254"/>
      <c r="LWH20" s="254"/>
      <c r="LWI20" s="254"/>
      <c r="LWJ20" s="254"/>
      <c r="LWK20" s="254"/>
      <c r="LWL20" s="254"/>
      <c r="LWM20" s="254"/>
      <c r="LWN20" s="254"/>
      <c r="LWO20" s="254"/>
      <c r="LWP20" s="254"/>
      <c r="LWQ20" s="254"/>
      <c r="LWR20" s="254"/>
      <c r="LWS20" s="254"/>
      <c r="LWT20" s="254"/>
      <c r="LWU20" s="254"/>
      <c r="LWV20" s="254"/>
      <c r="LWW20" s="254"/>
      <c r="LWX20" s="254"/>
      <c r="LWY20" s="254"/>
      <c r="LWZ20" s="254"/>
      <c r="LXA20" s="254"/>
      <c r="LXB20" s="254"/>
      <c r="LXC20" s="254"/>
      <c r="LXD20" s="254"/>
      <c r="LXE20" s="254"/>
      <c r="LXF20" s="254"/>
      <c r="LXG20" s="254"/>
      <c r="LXH20" s="254"/>
      <c r="LXI20" s="254"/>
      <c r="LXJ20" s="254"/>
      <c r="LXK20" s="254"/>
      <c r="LXL20" s="254"/>
      <c r="LXM20" s="254"/>
      <c r="LXN20" s="254"/>
      <c r="LXO20" s="254"/>
      <c r="LXP20" s="254"/>
      <c r="LXQ20" s="254"/>
      <c r="LXR20" s="254"/>
      <c r="LXS20" s="254"/>
      <c r="LXT20" s="254"/>
      <c r="LXU20" s="254"/>
      <c r="LXV20" s="254"/>
      <c r="LXW20" s="254"/>
      <c r="LXX20" s="254"/>
      <c r="LXY20" s="254"/>
      <c r="LXZ20" s="254"/>
      <c r="LYA20" s="254"/>
      <c r="LYB20" s="254"/>
      <c r="LYC20" s="254"/>
      <c r="LYD20" s="254"/>
      <c r="LYE20" s="254"/>
      <c r="LYF20" s="254"/>
      <c r="LYG20" s="254"/>
      <c r="LYH20" s="254"/>
      <c r="LYI20" s="254"/>
      <c r="LYJ20" s="254"/>
      <c r="LYK20" s="254"/>
      <c r="LYL20" s="254"/>
      <c r="LYM20" s="254"/>
      <c r="LYN20" s="254"/>
      <c r="LYO20" s="254"/>
      <c r="LYP20" s="254"/>
      <c r="LYQ20" s="254"/>
      <c r="LYR20" s="254"/>
      <c r="LYS20" s="254"/>
      <c r="LYT20" s="254"/>
      <c r="LYU20" s="254"/>
      <c r="LYV20" s="254"/>
      <c r="LYW20" s="254"/>
      <c r="LYX20" s="254"/>
      <c r="LYY20" s="254"/>
      <c r="LYZ20" s="254"/>
      <c r="LZA20" s="254"/>
      <c r="LZB20" s="254"/>
      <c r="LZC20" s="254"/>
      <c r="LZD20" s="254"/>
      <c r="LZE20" s="254"/>
      <c r="LZF20" s="254"/>
      <c r="LZG20" s="254"/>
      <c r="LZH20" s="254"/>
      <c r="LZI20" s="254"/>
      <c r="LZJ20" s="254"/>
      <c r="LZK20" s="254"/>
      <c r="LZL20" s="254"/>
      <c r="LZM20" s="254"/>
      <c r="LZN20" s="254"/>
      <c r="LZO20" s="254"/>
      <c r="LZP20" s="254"/>
      <c r="LZQ20" s="254"/>
      <c r="LZR20" s="254"/>
      <c r="LZS20" s="254"/>
      <c r="LZT20" s="254"/>
      <c r="LZU20" s="254"/>
      <c r="LZV20" s="254"/>
      <c r="LZW20" s="254"/>
      <c r="LZX20" s="254"/>
      <c r="LZY20" s="254"/>
      <c r="LZZ20" s="254"/>
      <c r="MAA20" s="254"/>
      <c r="MAB20" s="254"/>
      <c r="MAC20" s="254"/>
      <c r="MAD20" s="254"/>
      <c r="MAE20" s="254"/>
      <c r="MAF20" s="254"/>
      <c r="MAG20" s="254"/>
      <c r="MAH20" s="254"/>
      <c r="MAI20" s="254"/>
      <c r="MAJ20" s="254"/>
      <c r="MAK20" s="254"/>
      <c r="MAL20" s="254"/>
      <c r="MAM20" s="254"/>
      <c r="MAN20" s="254"/>
      <c r="MAO20" s="254"/>
      <c r="MAP20" s="254"/>
      <c r="MAQ20" s="254"/>
      <c r="MAR20" s="254"/>
      <c r="MAS20" s="254"/>
      <c r="MAT20" s="254"/>
      <c r="MAU20" s="254"/>
      <c r="MAV20" s="254"/>
      <c r="MAW20" s="254"/>
      <c r="MAX20" s="254"/>
      <c r="MAY20" s="254"/>
      <c r="MAZ20" s="254"/>
      <c r="MBA20" s="254"/>
      <c r="MBB20" s="254"/>
      <c r="MBC20" s="254"/>
      <c r="MBD20" s="254"/>
      <c r="MBE20" s="254"/>
      <c r="MBF20" s="254"/>
      <c r="MBG20" s="254"/>
      <c r="MBH20" s="254"/>
      <c r="MBI20" s="254"/>
      <c r="MBJ20" s="254"/>
      <c r="MBK20" s="254"/>
      <c r="MBL20" s="254"/>
      <c r="MBM20" s="254"/>
      <c r="MBN20" s="254"/>
      <c r="MBO20" s="254"/>
      <c r="MBP20" s="254"/>
      <c r="MBQ20" s="254"/>
      <c r="MBR20" s="254"/>
      <c r="MBS20" s="254"/>
      <c r="MBT20" s="254"/>
      <c r="MBU20" s="254"/>
      <c r="MBV20" s="254"/>
      <c r="MBW20" s="254"/>
      <c r="MBX20" s="254"/>
      <c r="MBY20" s="254"/>
      <c r="MBZ20" s="254"/>
      <c r="MCA20" s="254"/>
      <c r="MCB20" s="254"/>
      <c r="MCC20" s="254"/>
      <c r="MCD20" s="254"/>
      <c r="MCE20" s="254"/>
      <c r="MCF20" s="254"/>
      <c r="MCG20" s="254"/>
      <c r="MCH20" s="254"/>
      <c r="MCI20" s="254"/>
      <c r="MCJ20" s="254"/>
      <c r="MCK20" s="254"/>
      <c r="MCL20" s="254"/>
      <c r="MCM20" s="254"/>
      <c r="MCN20" s="254"/>
      <c r="MCO20" s="254"/>
      <c r="MCP20" s="254"/>
      <c r="MCQ20" s="254"/>
      <c r="MCR20" s="254"/>
      <c r="MCS20" s="254"/>
      <c r="MCT20" s="254"/>
      <c r="MCU20" s="254"/>
      <c r="MCV20" s="254"/>
      <c r="MCW20" s="254"/>
      <c r="MCX20" s="254"/>
      <c r="MCY20" s="254"/>
      <c r="MCZ20" s="254"/>
      <c r="MDA20" s="254"/>
      <c r="MDB20" s="254"/>
      <c r="MDC20" s="254"/>
      <c r="MDD20" s="254"/>
      <c r="MDE20" s="254"/>
      <c r="MDF20" s="254"/>
      <c r="MDG20" s="254"/>
      <c r="MDH20" s="254"/>
      <c r="MDI20" s="254"/>
      <c r="MDJ20" s="254"/>
      <c r="MDK20" s="254"/>
      <c r="MDL20" s="254"/>
      <c r="MDM20" s="254"/>
      <c r="MDN20" s="254"/>
      <c r="MDO20" s="254"/>
      <c r="MDP20" s="254"/>
      <c r="MDQ20" s="254"/>
      <c r="MDR20" s="254"/>
      <c r="MDS20" s="254"/>
      <c r="MDT20" s="254"/>
      <c r="MDU20" s="254"/>
      <c r="MDV20" s="254"/>
      <c r="MDW20" s="254"/>
      <c r="MDX20" s="254"/>
      <c r="MDY20" s="254"/>
      <c r="MDZ20" s="254"/>
      <c r="MEA20" s="254"/>
      <c r="MEB20" s="254"/>
      <c r="MEC20" s="254"/>
      <c r="MED20" s="254"/>
      <c r="MEE20" s="254"/>
      <c r="MEF20" s="254"/>
      <c r="MEG20" s="254"/>
      <c r="MEH20" s="254"/>
      <c r="MEI20" s="254"/>
      <c r="MEJ20" s="254"/>
      <c r="MEK20" s="254"/>
      <c r="MEL20" s="254"/>
      <c r="MEM20" s="254"/>
      <c r="MEN20" s="254"/>
      <c r="MEO20" s="254"/>
      <c r="MEP20" s="254"/>
      <c r="MEQ20" s="254"/>
      <c r="MER20" s="254"/>
      <c r="MES20" s="254"/>
      <c r="MET20" s="254"/>
      <c r="MEU20" s="254"/>
      <c r="MEV20" s="254"/>
      <c r="MEW20" s="254"/>
      <c r="MEX20" s="254"/>
      <c r="MEY20" s="254"/>
      <c r="MEZ20" s="254"/>
      <c r="MFA20" s="254"/>
      <c r="MFB20" s="254"/>
      <c r="MFC20" s="254"/>
      <c r="MFD20" s="254"/>
      <c r="MFE20" s="254"/>
      <c r="MFF20" s="254"/>
      <c r="MFG20" s="254"/>
      <c r="MFH20" s="254"/>
      <c r="MFI20" s="254"/>
      <c r="MFJ20" s="254"/>
      <c r="MFK20" s="254"/>
      <c r="MFL20" s="254"/>
      <c r="MFM20" s="254"/>
      <c r="MFN20" s="254"/>
      <c r="MFO20" s="254"/>
      <c r="MFP20" s="254"/>
      <c r="MFQ20" s="254"/>
      <c r="MFR20" s="254"/>
      <c r="MFS20" s="254"/>
      <c r="MFT20" s="254"/>
      <c r="MFU20" s="254"/>
      <c r="MFV20" s="254"/>
      <c r="MFW20" s="254"/>
      <c r="MFX20" s="254"/>
      <c r="MFY20" s="254"/>
      <c r="MFZ20" s="254"/>
      <c r="MGA20" s="254"/>
      <c r="MGB20" s="254"/>
      <c r="MGC20" s="254"/>
      <c r="MGD20" s="254"/>
      <c r="MGE20" s="254"/>
      <c r="MGF20" s="254"/>
      <c r="MGG20" s="254"/>
      <c r="MGH20" s="254"/>
      <c r="MGI20" s="254"/>
      <c r="MGJ20" s="254"/>
      <c r="MGK20" s="254"/>
      <c r="MGL20" s="254"/>
      <c r="MGM20" s="254"/>
      <c r="MGN20" s="254"/>
      <c r="MGO20" s="254"/>
      <c r="MGP20" s="254"/>
      <c r="MGQ20" s="254"/>
      <c r="MGR20" s="254"/>
      <c r="MGS20" s="254"/>
      <c r="MGT20" s="254"/>
      <c r="MGU20" s="254"/>
      <c r="MGV20" s="254"/>
      <c r="MGW20" s="254"/>
      <c r="MGX20" s="254"/>
      <c r="MGY20" s="254"/>
      <c r="MGZ20" s="254"/>
      <c r="MHA20" s="254"/>
      <c r="MHB20" s="254"/>
      <c r="MHC20" s="254"/>
      <c r="MHD20" s="254"/>
      <c r="MHE20" s="254"/>
      <c r="MHF20" s="254"/>
      <c r="MHG20" s="254"/>
      <c r="MHH20" s="254"/>
      <c r="MHI20" s="254"/>
      <c r="MHJ20" s="254"/>
      <c r="MHK20" s="254"/>
      <c r="MHL20" s="254"/>
      <c r="MHM20" s="254"/>
      <c r="MHN20" s="254"/>
      <c r="MHO20" s="254"/>
      <c r="MHP20" s="254"/>
      <c r="MHQ20" s="254"/>
      <c r="MHR20" s="254"/>
      <c r="MHS20" s="254"/>
      <c r="MHT20" s="254"/>
      <c r="MHU20" s="254"/>
      <c r="MHV20" s="254"/>
      <c r="MHW20" s="254"/>
      <c r="MHX20" s="254"/>
      <c r="MHY20" s="254"/>
      <c r="MHZ20" s="254"/>
      <c r="MIA20" s="254"/>
      <c r="MIB20" s="254"/>
      <c r="MIC20" s="254"/>
      <c r="MID20" s="254"/>
      <c r="MIE20" s="254"/>
      <c r="MIF20" s="254"/>
      <c r="MIG20" s="254"/>
      <c r="MIH20" s="254"/>
      <c r="MII20" s="254"/>
      <c r="MIJ20" s="254"/>
      <c r="MIK20" s="254"/>
      <c r="MIL20" s="254"/>
      <c r="MIM20" s="254"/>
      <c r="MIN20" s="254"/>
      <c r="MIO20" s="254"/>
      <c r="MIP20" s="254"/>
      <c r="MIQ20" s="254"/>
      <c r="MIR20" s="254"/>
      <c r="MIS20" s="254"/>
      <c r="MIT20" s="254"/>
      <c r="MIU20" s="254"/>
      <c r="MIV20" s="254"/>
      <c r="MIW20" s="254"/>
      <c r="MIX20" s="254"/>
      <c r="MIY20" s="254"/>
      <c r="MIZ20" s="254"/>
      <c r="MJA20" s="254"/>
      <c r="MJB20" s="254"/>
      <c r="MJC20" s="254"/>
      <c r="MJD20" s="254"/>
      <c r="MJE20" s="254"/>
      <c r="MJF20" s="254"/>
      <c r="MJG20" s="254"/>
      <c r="MJH20" s="254"/>
      <c r="MJI20" s="254"/>
      <c r="MJJ20" s="254"/>
      <c r="MJK20" s="254"/>
      <c r="MJL20" s="254"/>
      <c r="MJM20" s="254"/>
      <c r="MJN20" s="254"/>
      <c r="MJO20" s="254"/>
      <c r="MJP20" s="254"/>
      <c r="MJQ20" s="254"/>
      <c r="MJR20" s="254"/>
      <c r="MJS20" s="254"/>
      <c r="MJT20" s="254"/>
      <c r="MJU20" s="254"/>
      <c r="MJV20" s="254"/>
      <c r="MJW20" s="254"/>
      <c r="MJX20" s="254"/>
      <c r="MJY20" s="254"/>
      <c r="MJZ20" s="254"/>
      <c r="MKA20" s="254"/>
      <c r="MKB20" s="254"/>
      <c r="MKC20" s="254"/>
      <c r="MKD20" s="254"/>
      <c r="MKE20" s="254"/>
      <c r="MKF20" s="254"/>
      <c r="MKG20" s="254"/>
      <c r="MKH20" s="254"/>
      <c r="MKI20" s="254"/>
      <c r="MKJ20" s="254"/>
      <c r="MKK20" s="254"/>
      <c r="MKL20" s="254"/>
      <c r="MKM20" s="254"/>
      <c r="MKN20" s="254"/>
      <c r="MKO20" s="254"/>
      <c r="MKP20" s="254"/>
      <c r="MKQ20" s="254"/>
      <c r="MKR20" s="254"/>
      <c r="MKS20" s="254"/>
      <c r="MKT20" s="254"/>
      <c r="MKU20" s="254"/>
      <c r="MKV20" s="254"/>
      <c r="MKW20" s="254"/>
      <c r="MKX20" s="254"/>
      <c r="MKY20" s="254"/>
      <c r="MKZ20" s="254"/>
      <c r="MLA20" s="254"/>
      <c r="MLB20" s="254"/>
      <c r="MLC20" s="254"/>
      <c r="MLD20" s="254"/>
      <c r="MLE20" s="254"/>
      <c r="MLF20" s="254"/>
      <c r="MLG20" s="254"/>
      <c r="MLH20" s="254"/>
      <c r="MLI20" s="254"/>
      <c r="MLJ20" s="254"/>
      <c r="MLK20" s="254"/>
      <c r="MLL20" s="254"/>
      <c r="MLM20" s="254"/>
      <c r="MLN20" s="254"/>
      <c r="MLO20" s="254"/>
      <c r="MLP20" s="254"/>
      <c r="MLQ20" s="254"/>
      <c r="MLR20" s="254"/>
      <c r="MLS20" s="254"/>
      <c r="MLT20" s="254"/>
      <c r="MLU20" s="254"/>
      <c r="MLV20" s="254"/>
      <c r="MLW20" s="254"/>
      <c r="MLX20" s="254"/>
      <c r="MLY20" s="254"/>
      <c r="MLZ20" s="254"/>
      <c r="MMA20" s="254"/>
      <c r="MMB20" s="254"/>
      <c r="MMC20" s="254"/>
      <c r="MMD20" s="254"/>
      <c r="MME20" s="254"/>
      <c r="MMF20" s="254"/>
      <c r="MMG20" s="254"/>
      <c r="MMH20" s="254"/>
      <c r="MMI20" s="254"/>
      <c r="MMJ20" s="254"/>
      <c r="MMK20" s="254"/>
      <c r="MML20" s="254"/>
      <c r="MMM20" s="254"/>
      <c r="MMN20" s="254"/>
      <c r="MMO20" s="254"/>
      <c r="MMP20" s="254"/>
      <c r="MMQ20" s="254"/>
      <c r="MMR20" s="254"/>
      <c r="MMS20" s="254"/>
      <c r="MMT20" s="254"/>
      <c r="MMU20" s="254"/>
      <c r="MMV20" s="254"/>
      <c r="MMW20" s="254"/>
      <c r="MMX20" s="254"/>
      <c r="MMY20" s="254"/>
      <c r="MMZ20" s="254"/>
      <c r="MNA20" s="254"/>
      <c r="MNB20" s="254"/>
      <c r="MNC20" s="254"/>
      <c r="MND20" s="254"/>
      <c r="MNE20" s="254"/>
      <c r="MNF20" s="254"/>
      <c r="MNG20" s="254"/>
      <c r="MNH20" s="254"/>
      <c r="MNI20" s="254"/>
      <c r="MNJ20" s="254"/>
      <c r="MNK20" s="254"/>
      <c r="MNL20" s="254"/>
      <c r="MNM20" s="254"/>
      <c r="MNN20" s="254"/>
      <c r="MNO20" s="254"/>
      <c r="MNP20" s="254"/>
      <c r="MNQ20" s="254"/>
      <c r="MNR20" s="254"/>
      <c r="MNS20" s="254"/>
      <c r="MNT20" s="254"/>
      <c r="MNU20" s="254"/>
      <c r="MNV20" s="254"/>
      <c r="MNW20" s="254"/>
      <c r="MNX20" s="254"/>
      <c r="MNY20" s="254"/>
      <c r="MNZ20" s="254"/>
      <c r="MOA20" s="254"/>
      <c r="MOB20" s="254"/>
      <c r="MOC20" s="254"/>
      <c r="MOD20" s="254"/>
      <c r="MOE20" s="254"/>
      <c r="MOF20" s="254"/>
      <c r="MOG20" s="254"/>
      <c r="MOH20" s="254"/>
      <c r="MOI20" s="254"/>
      <c r="MOJ20" s="254"/>
      <c r="MOK20" s="254"/>
      <c r="MOL20" s="254"/>
      <c r="MOM20" s="254"/>
      <c r="MON20" s="254"/>
      <c r="MOO20" s="254"/>
      <c r="MOP20" s="254"/>
      <c r="MOQ20" s="254"/>
      <c r="MOR20" s="254"/>
      <c r="MOS20" s="254"/>
      <c r="MOT20" s="254"/>
      <c r="MOU20" s="254"/>
      <c r="MOV20" s="254"/>
      <c r="MOW20" s="254"/>
      <c r="MOX20" s="254"/>
      <c r="MOY20" s="254"/>
      <c r="MOZ20" s="254"/>
      <c r="MPA20" s="254"/>
      <c r="MPB20" s="254"/>
      <c r="MPC20" s="254"/>
      <c r="MPD20" s="254"/>
      <c r="MPE20" s="254"/>
      <c r="MPF20" s="254"/>
      <c r="MPG20" s="254"/>
      <c r="MPH20" s="254"/>
      <c r="MPI20" s="254"/>
      <c r="MPJ20" s="254"/>
      <c r="MPK20" s="254"/>
      <c r="MPL20" s="254"/>
      <c r="MPM20" s="254"/>
      <c r="MPN20" s="254"/>
      <c r="MPO20" s="254"/>
      <c r="MPP20" s="254"/>
      <c r="MPQ20" s="254"/>
      <c r="MPR20" s="254"/>
      <c r="MPS20" s="254"/>
      <c r="MPT20" s="254"/>
      <c r="MPU20" s="254"/>
      <c r="MPV20" s="254"/>
      <c r="MPW20" s="254"/>
      <c r="MPX20" s="254"/>
      <c r="MPY20" s="254"/>
      <c r="MPZ20" s="254"/>
      <c r="MQA20" s="254"/>
      <c r="MQB20" s="254"/>
      <c r="MQC20" s="254"/>
      <c r="MQD20" s="254"/>
      <c r="MQE20" s="254"/>
      <c r="MQF20" s="254"/>
      <c r="MQG20" s="254"/>
      <c r="MQH20" s="254"/>
      <c r="MQI20" s="254"/>
      <c r="MQJ20" s="254"/>
      <c r="MQK20" s="254"/>
      <c r="MQL20" s="254"/>
      <c r="MQM20" s="254"/>
      <c r="MQN20" s="254"/>
      <c r="MQO20" s="254"/>
      <c r="MQP20" s="254"/>
      <c r="MQQ20" s="254"/>
      <c r="MQR20" s="254"/>
      <c r="MQS20" s="254"/>
      <c r="MQT20" s="254"/>
      <c r="MQU20" s="254"/>
      <c r="MQV20" s="254"/>
      <c r="MQW20" s="254"/>
      <c r="MQX20" s="254"/>
      <c r="MQY20" s="254"/>
      <c r="MQZ20" s="254"/>
      <c r="MRA20" s="254"/>
      <c r="MRB20" s="254"/>
      <c r="MRC20" s="254"/>
      <c r="MRD20" s="254"/>
      <c r="MRE20" s="254"/>
      <c r="MRF20" s="254"/>
      <c r="MRG20" s="254"/>
      <c r="MRH20" s="254"/>
      <c r="MRI20" s="254"/>
      <c r="MRJ20" s="254"/>
      <c r="MRK20" s="254"/>
      <c r="MRL20" s="254"/>
      <c r="MRM20" s="254"/>
      <c r="MRN20" s="254"/>
      <c r="MRO20" s="254"/>
      <c r="MRP20" s="254"/>
      <c r="MRQ20" s="254"/>
      <c r="MRR20" s="254"/>
      <c r="MRS20" s="254"/>
      <c r="MRT20" s="254"/>
      <c r="MRU20" s="254"/>
      <c r="MRV20" s="254"/>
      <c r="MRW20" s="254"/>
      <c r="MRX20" s="254"/>
      <c r="MRY20" s="254"/>
      <c r="MRZ20" s="254"/>
      <c r="MSA20" s="254"/>
      <c r="MSB20" s="254"/>
      <c r="MSC20" s="254"/>
      <c r="MSD20" s="254"/>
      <c r="MSE20" s="254"/>
      <c r="MSF20" s="254"/>
      <c r="MSG20" s="254"/>
      <c r="MSH20" s="254"/>
      <c r="MSI20" s="254"/>
      <c r="MSJ20" s="254"/>
      <c r="MSK20" s="254"/>
      <c r="MSL20" s="254"/>
      <c r="MSM20" s="254"/>
      <c r="MSN20" s="254"/>
      <c r="MSO20" s="254"/>
      <c r="MSP20" s="254"/>
      <c r="MSQ20" s="254"/>
      <c r="MSR20" s="254"/>
      <c r="MSS20" s="254"/>
      <c r="MST20" s="254"/>
      <c r="MSU20" s="254"/>
      <c r="MSV20" s="254"/>
      <c r="MSW20" s="254"/>
      <c r="MSX20" s="254"/>
      <c r="MSY20" s="254"/>
      <c r="MSZ20" s="254"/>
      <c r="MTA20" s="254"/>
      <c r="MTB20" s="254"/>
      <c r="MTC20" s="254"/>
      <c r="MTD20" s="254"/>
      <c r="MTE20" s="254"/>
      <c r="MTF20" s="254"/>
      <c r="MTG20" s="254"/>
      <c r="MTH20" s="254"/>
      <c r="MTI20" s="254"/>
      <c r="MTJ20" s="254"/>
      <c r="MTK20" s="254"/>
      <c r="MTL20" s="254"/>
      <c r="MTM20" s="254"/>
      <c r="MTN20" s="254"/>
      <c r="MTO20" s="254"/>
      <c r="MTP20" s="254"/>
      <c r="MTQ20" s="254"/>
      <c r="MTR20" s="254"/>
      <c r="MTS20" s="254"/>
      <c r="MTT20" s="254"/>
      <c r="MTU20" s="254"/>
      <c r="MTV20" s="254"/>
      <c r="MTW20" s="254"/>
      <c r="MTX20" s="254"/>
      <c r="MTY20" s="254"/>
      <c r="MTZ20" s="254"/>
      <c r="MUA20" s="254"/>
      <c r="MUB20" s="254"/>
      <c r="MUC20" s="254"/>
      <c r="MUD20" s="254"/>
      <c r="MUE20" s="254"/>
      <c r="MUF20" s="254"/>
      <c r="MUG20" s="254"/>
      <c r="MUH20" s="254"/>
      <c r="MUI20" s="254"/>
      <c r="MUJ20" s="254"/>
      <c r="MUK20" s="254"/>
      <c r="MUL20" s="254"/>
      <c r="MUM20" s="254"/>
      <c r="MUN20" s="254"/>
      <c r="MUO20" s="254"/>
      <c r="MUP20" s="254"/>
      <c r="MUQ20" s="254"/>
      <c r="MUR20" s="254"/>
      <c r="MUS20" s="254"/>
      <c r="MUT20" s="254"/>
      <c r="MUU20" s="254"/>
      <c r="MUV20" s="254"/>
      <c r="MUW20" s="254"/>
      <c r="MUX20" s="254"/>
      <c r="MUY20" s="254"/>
      <c r="MUZ20" s="254"/>
      <c r="MVA20" s="254"/>
      <c r="MVB20" s="254"/>
      <c r="MVC20" s="254"/>
      <c r="MVD20" s="254"/>
      <c r="MVE20" s="254"/>
      <c r="MVF20" s="254"/>
      <c r="MVG20" s="254"/>
      <c r="MVH20" s="254"/>
      <c r="MVI20" s="254"/>
      <c r="MVJ20" s="254"/>
      <c r="MVK20" s="254"/>
      <c r="MVL20" s="254"/>
      <c r="MVM20" s="254"/>
      <c r="MVN20" s="254"/>
      <c r="MVO20" s="254"/>
      <c r="MVP20" s="254"/>
      <c r="MVQ20" s="254"/>
      <c r="MVR20" s="254"/>
      <c r="MVS20" s="254"/>
      <c r="MVT20" s="254"/>
      <c r="MVU20" s="254"/>
      <c r="MVV20" s="254"/>
      <c r="MVW20" s="254"/>
      <c r="MVX20" s="254"/>
      <c r="MVY20" s="254"/>
      <c r="MVZ20" s="254"/>
      <c r="MWA20" s="254"/>
      <c r="MWB20" s="254"/>
      <c r="MWC20" s="254"/>
      <c r="MWD20" s="254"/>
      <c r="MWE20" s="254"/>
      <c r="MWF20" s="254"/>
      <c r="MWG20" s="254"/>
      <c r="MWH20" s="254"/>
      <c r="MWI20" s="254"/>
      <c r="MWJ20" s="254"/>
      <c r="MWK20" s="254"/>
      <c r="MWL20" s="254"/>
      <c r="MWM20" s="254"/>
      <c r="MWN20" s="254"/>
      <c r="MWO20" s="254"/>
      <c r="MWP20" s="254"/>
      <c r="MWQ20" s="254"/>
      <c r="MWR20" s="254"/>
      <c r="MWS20" s="254"/>
      <c r="MWT20" s="254"/>
      <c r="MWU20" s="254"/>
      <c r="MWV20" s="254"/>
      <c r="MWW20" s="254"/>
      <c r="MWX20" s="254"/>
      <c r="MWY20" s="254"/>
      <c r="MWZ20" s="254"/>
      <c r="MXA20" s="254"/>
      <c r="MXB20" s="254"/>
      <c r="MXC20" s="254"/>
      <c r="MXD20" s="254"/>
      <c r="MXE20" s="254"/>
      <c r="MXF20" s="254"/>
      <c r="MXG20" s="254"/>
      <c r="MXH20" s="254"/>
      <c r="MXI20" s="254"/>
      <c r="MXJ20" s="254"/>
      <c r="MXK20" s="254"/>
      <c r="MXL20" s="254"/>
      <c r="MXM20" s="254"/>
      <c r="MXN20" s="254"/>
      <c r="MXO20" s="254"/>
      <c r="MXP20" s="254"/>
      <c r="MXQ20" s="254"/>
      <c r="MXR20" s="254"/>
      <c r="MXS20" s="254"/>
      <c r="MXT20" s="254"/>
      <c r="MXU20" s="254"/>
      <c r="MXV20" s="254"/>
      <c r="MXW20" s="254"/>
      <c r="MXX20" s="254"/>
      <c r="MXY20" s="254"/>
      <c r="MXZ20" s="254"/>
      <c r="MYA20" s="254"/>
      <c r="MYB20" s="254"/>
      <c r="MYC20" s="254"/>
      <c r="MYD20" s="254"/>
      <c r="MYE20" s="254"/>
      <c r="MYF20" s="254"/>
      <c r="MYG20" s="254"/>
      <c r="MYH20" s="254"/>
      <c r="MYI20" s="254"/>
      <c r="MYJ20" s="254"/>
      <c r="MYK20" s="254"/>
      <c r="MYL20" s="254"/>
      <c r="MYM20" s="254"/>
      <c r="MYN20" s="254"/>
      <c r="MYO20" s="254"/>
      <c r="MYP20" s="254"/>
      <c r="MYQ20" s="254"/>
      <c r="MYR20" s="254"/>
      <c r="MYS20" s="254"/>
      <c r="MYT20" s="254"/>
      <c r="MYU20" s="254"/>
      <c r="MYV20" s="254"/>
      <c r="MYW20" s="254"/>
      <c r="MYX20" s="254"/>
      <c r="MYY20" s="254"/>
      <c r="MYZ20" s="254"/>
      <c r="MZA20" s="254"/>
      <c r="MZB20" s="254"/>
      <c r="MZC20" s="254"/>
      <c r="MZD20" s="254"/>
      <c r="MZE20" s="254"/>
      <c r="MZF20" s="254"/>
      <c r="MZG20" s="254"/>
      <c r="MZH20" s="254"/>
      <c r="MZI20" s="254"/>
      <c r="MZJ20" s="254"/>
      <c r="MZK20" s="254"/>
      <c r="MZL20" s="254"/>
      <c r="MZM20" s="254"/>
      <c r="MZN20" s="254"/>
      <c r="MZO20" s="254"/>
      <c r="MZP20" s="254"/>
      <c r="MZQ20" s="254"/>
      <c r="MZR20" s="254"/>
      <c r="MZS20" s="254"/>
      <c r="MZT20" s="254"/>
      <c r="MZU20" s="254"/>
      <c r="MZV20" s="254"/>
      <c r="MZW20" s="254"/>
      <c r="MZX20" s="254"/>
      <c r="MZY20" s="254"/>
      <c r="MZZ20" s="254"/>
      <c r="NAA20" s="254"/>
      <c r="NAB20" s="254"/>
      <c r="NAC20" s="254"/>
      <c r="NAD20" s="254"/>
      <c r="NAE20" s="254"/>
      <c r="NAF20" s="254"/>
      <c r="NAG20" s="254"/>
      <c r="NAH20" s="254"/>
      <c r="NAI20" s="254"/>
      <c r="NAJ20" s="254"/>
      <c r="NAK20" s="254"/>
      <c r="NAL20" s="254"/>
      <c r="NAM20" s="254"/>
      <c r="NAN20" s="254"/>
      <c r="NAO20" s="254"/>
      <c r="NAP20" s="254"/>
      <c r="NAQ20" s="254"/>
      <c r="NAR20" s="254"/>
      <c r="NAS20" s="254"/>
      <c r="NAT20" s="254"/>
      <c r="NAU20" s="254"/>
      <c r="NAV20" s="254"/>
      <c r="NAW20" s="254"/>
      <c r="NAX20" s="254"/>
      <c r="NAY20" s="254"/>
      <c r="NAZ20" s="254"/>
      <c r="NBA20" s="254"/>
      <c r="NBB20" s="254"/>
      <c r="NBC20" s="254"/>
      <c r="NBD20" s="254"/>
      <c r="NBE20" s="254"/>
      <c r="NBF20" s="254"/>
      <c r="NBG20" s="254"/>
      <c r="NBH20" s="254"/>
      <c r="NBI20" s="254"/>
      <c r="NBJ20" s="254"/>
      <c r="NBK20" s="254"/>
      <c r="NBL20" s="254"/>
      <c r="NBM20" s="254"/>
      <c r="NBN20" s="254"/>
      <c r="NBO20" s="254"/>
      <c r="NBP20" s="254"/>
      <c r="NBQ20" s="254"/>
      <c r="NBR20" s="254"/>
      <c r="NBS20" s="254"/>
      <c r="NBT20" s="254"/>
      <c r="NBU20" s="254"/>
      <c r="NBV20" s="254"/>
      <c r="NBW20" s="254"/>
      <c r="NBX20" s="254"/>
      <c r="NBY20" s="254"/>
      <c r="NBZ20" s="254"/>
      <c r="NCA20" s="254"/>
      <c r="NCB20" s="254"/>
      <c r="NCC20" s="254"/>
      <c r="NCD20" s="254"/>
      <c r="NCE20" s="254"/>
      <c r="NCF20" s="254"/>
      <c r="NCG20" s="254"/>
      <c r="NCH20" s="254"/>
      <c r="NCI20" s="254"/>
      <c r="NCJ20" s="254"/>
      <c r="NCK20" s="254"/>
      <c r="NCL20" s="254"/>
      <c r="NCM20" s="254"/>
      <c r="NCN20" s="254"/>
      <c r="NCO20" s="254"/>
      <c r="NCP20" s="254"/>
      <c r="NCQ20" s="254"/>
      <c r="NCR20" s="254"/>
      <c r="NCS20" s="254"/>
      <c r="NCT20" s="254"/>
      <c r="NCU20" s="254"/>
      <c r="NCV20" s="254"/>
      <c r="NCW20" s="254"/>
      <c r="NCX20" s="254"/>
      <c r="NCY20" s="254"/>
      <c r="NCZ20" s="254"/>
      <c r="NDA20" s="254"/>
      <c r="NDB20" s="254"/>
      <c r="NDC20" s="254"/>
      <c r="NDD20" s="254"/>
      <c r="NDE20" s="254"/>
      <c r="NDF20" s="254"/>
      <c r="NDG20" s="254"/>
      <c r="NDH20" s="254"/>
      <c r="NDI20" s="254"/>
      <c r="NDJ20" s="254"/>
      <c r="NDK20" s="254"/>
      <c r="NDL20" s="254"/>
      <c r="NDM20" s="254"/>
      <c r="NDN20" s="254"/>
      <c r="NDO20" s="254"/>
      <c r="NDP20" s="254"/>
      <c r="NDQ20" s="254"/>
      <c r="NDR20" s="254"/>
      <c r="NDS20" s="254"/>
      <c r="NDT20" s="254"/>
      <c r="NDU20" s="254"/>
      <c r="NDV20" s="254"/>
      <c r="NDW20" s="254"/>
      <c r="NDX20" s="254"/>
      <c r="NDY20" s="254"/>
      <c r="NDZ20" s="254"/>
      <c r="NEA20" s="254"/>
      <c r="NEB20" s="254"/>
      <c r="NEC20" s="254"/>
      <c r="NED20" s="254"/>
      <c r="NEE20" s="254"/>
      <c r="NEF20" s="254"/>
      <c r="NEG20" s="254"/>
      <c r="NEH20" s="254"/>
      <c r="NEI20" s="254"/>
      <c r="NEJ20" s="254"/>
      <c r="NEK20" s="254"/>
      <c r="NEL20" s="254"/>
      <c r="NEM20" s="254"/>
      <c r="NEN20" s="254"/>
      <c r="NEO20" s="254"/>
      <c r="NEP20" s="254"/>
      <c r="NEQ20" s="254"/>
      <c r="NER20" s="254"/>
      <c r="NES20" s="254"/>
      <c r="NET20" s="254"/>
      <c r="NEU20" s="254"/>
      <c r="NEV20" s="254"/>
      <c r="NEW20" s="254"/>
      <c r="NEX20" s="254"/>
      <c r="NEY20" s="254"/>
      <c r="NEZ20" s="254"/>
      <c r="NFA20" s="254"/>
      <c r="NFB20" s="254"/>
      <c r="NFC20" s="254"/>
      <c r="NFD20" s="254"/>
      <c r="NFE20" s="254"/>
      <c r="NFF20" s="254"/>
      <c r="NFG20" s="254"/>
      <c r="NFH20" s="254"/>
      <c r="NFI20" s="254"/>
      <c r="NFJ20" s="254"/>
      <c r="NFK20" s="254"/>
      <c r="NFL20" s="254"/>
      <c r="NFM20" s="254"/>
      <c r="NFN20" s="254"/>
      <c r="NFO20" s="254"/>
      <c r="NFP20" s="254"/>
      <c r="NFQ20" s="254"/>
      <c r="NFR20" s="254"/>
      <c r="NFS20" s="254"/>
      <c r="NFT20" s="254"/>
      <c r="NFU20" s="254"/>
      <c r="NFV20" s="254"/>
      <c r="NFW20" s="254"/>
      <c r="NFX20" s="254"/>
      <c r="NFY20" s="254"/>
      <c r="NFZ20" s="254"/>
      <c r="NGA20" s="254"/>
      <c r="NGB20" s="254"/>
      <c r="NGC20" s="254"/>
      <c r="NGD20" s="254"/>
      <c r="NGE20" s="254"/>
      <c r="NGF20" s="254"/>
      <c r="NGG20" s="254"/>
      <c r="NGH20" s="254"/>
      <c r="NGI20" s="254"/>
      <c r="NGJ20" s="254"/>
      <c r="NGK20" s="254"/>
      <c r="NGL20" s="254"/>
      <c r="NGM20" s="254"/>
      <c r="NGN20" s="254"/>
      <c r="NGO20" s="254"/>
      <c r="NGP20" s="254"/>
      <c r="NGQ20" s="254"/>
      <c r="NGR20" s="254"/>
      <c r="NGS20" s="254"/>
      <c r="NGT20" s="254"/>
      <c r="NGU20" s="254"/>
      <c r="NGV20" s="254"/>
      <c r="NGW20" s="254"/>
      <c r="NGX20" s="254"/>
      <c r="NGY20" s="254"/>
      <c r="NGZ20" s="254"/>
      <c r="NHA20" s="254"/>
      <c r="NHB20" s="254"/>
      <c r="NHC20" s="254"/>
      <c r="NHD20" s="254"/>
      <c r="NHE20" s="254"/>
      <c r="NHF20" s="254"/>
      <c r="NHG20" s="254"/>
      <c r="NHH20" s="254"/>
      <c r="NHI20" s="254"/>
      <c r="NHJ20" s="254"/>
      <c r="NHK20" s="254"/>
      <c r="NHL20" s="254"/>
      <c r="NHM20" s="254"/>
      <c r="NHN20" s="254"/>
      <c r="NHO20" s="254"/>
      <c r="NHP20" s="254"/>
      <c r="NHQ20" s="254"/>
      <c r="NHR20" s="254"/>
      <c r="NHS20" s="254"/>
      <c r="NHT20" s="254"/>
      <c r="NHU20" s="254"/>
      <c r="NHV20" s="254"/>
      <c r="NHW20" s="254"/>
      <c r="NHX20" s="254"/>
      <c r="NHY20" s="254"/>
      <c r="NHZ20" s="254"/>
      <c r="NIA20" s="254"/>
      <c r="NIB20" s="254"/>
      <c r="NIC20" s="254"/>
      <c r="NID20" s="254"/>
      <c r="NIE20" s="254"/>
      <c r="NIF20" s="254"/>
      <c r="NIG20" s="254"/>
      <c r="NIH20" s="254"/>
      <c r="NII20" s="254"/>
      <c r="NIJ20" s="254"/>
      <c r="NIK20" s="254"/>
      <c r="NIL20" s="254"/>
      <c r="NIM20" s="254"/>
      <c r="NIN20" s="254"/>
      <c r="NIO20" s="254"/>
      <c r="NIP20" s="254"/>
      <c r="NIQ20" s="254"/>
      <c r="NIR20" s="254"/>
      <c r="NIS20" s="254"/>
      <c r="NIT20" s="254"/>
      <c r="NIU20" s="254"/>
      <c r="NIV20" s="254"/>
      <c r="NIW20" s="254"/>
      <c r="NIX20" s="254"/>
      <c r="NIY20" s="254"/>
      <c r="NIZ20" s="254"/>
      <c r="NJA20" s="254"/>
      <c r="NJB20" s="254"/>
      <c r="NJC20" s="254"/>
      <c r="NJD20" s="254"/>
      <c r="NJE20" s="254"/>
      <c r="NJF20" s="254"/>
      <c r="NJG20" s="254"/>
      <c r="NJH20" s="254"/>
      <c r="NJI20" s="254"/>
      <c r="NJJ20" s="254"/>
      <c r="NJK20" s="254"/>
      <c r="NJL20" s="254"/>
      <c r="NJM20" s="254"/>
      <c r="NJN20" s="254"/>
      <c r="NJO20" s="254"/>
      <c r="NJP20" s="254"/>
      <c r="NJQ20" s="254"/>
      <c r="NJR20" s="254"/>
      <c r="NJS20" s="254"/>
      <c r="NJT20" s="254"/>
      <c r="NJU20" s="254"/>
      <c r="NJV20" s="254"/>
      <c r="NJW20" s="254"/>
      <c r="NJX20" s="254"/>
      <c r="NJY20" s="254"/>
      <c r="NJZ20" s="254"/>
      <c r="NKA20" s="254"/>
      <c r="NKB20" s="254"/>
      <c r="NKC20" s="254"/>
      <c r="NKD20" s="254"/>
      <c r="NKE20" s="254"/>
      <c r="NKF20" s="254"/>
      <c r="NKG20" s="254"/>
      <c r="NKH20" s="254"/>
      <c r="NKI20" s="254"/>
      <c r="NKJ20" s="254"/>
      <c r="NKK20" s="254"/>
      <c r="NKL20" s="254"/>
      <c r="NKM20" s="254"/>
      <c r="NKN20" s="254"/>
      <c r="NKO20" s="254"/>
      <c r="NKP20" s="254"/>
      <c r="NKQ20" s="254"/>
      <c r="NKR20" s="254"/>
      <c r="NKS20" s="254"/>
      <c r="NKT20" s="254"/>
      <c r="NKU20" s="254"/>
      <c r="NKV20" s="254"/>
      <c r="NKW20" s="254"/>
      <c r="NKX20" s="254"/>
      <c r="NKY20" s="254"/>
      <c r="NKZ20" s="254"/>
      <c r="NLA20" s="254"/>
      <c r="NLB20" s="254"/>
      <c r="NLC20" s="254"/>
      <c r="NLD20" s="254"/>
      <c r="NLE20" s="254"/>
      <c r="NLF20" s="254"/>
      <c r="NLG20" s="254"/>
      <c r="NLH20" s="254"/>
      <c r="NLI20" s="254"/>
      <c r="NLJ20" s="254"/>
      <c r="NLK20" s="254"/>
      <c r="NLL20" s="254"/>
      <c r="NLM20" s="254"/>
      <c r="NLN20" s="254"/>
      <c r="NLO20" s="254"/>
      <c r="NLP20" s="254"/>
      <c r="NLQ20" s="254"/>
      <c r="NLR20" s="254"/>
      <c r="NLS20" s="254"/>
      <c r="NLT20" s="254"/>
      <c r="NLU20" s="254"/>
      <c r="NLV20" s="254"/>
      <c r="NLW20" s="254"/>
      <c r="NLX20" s="254"/>
      <c r="NLY20" s="254"/>
      <c r="NLZ20" s="254"/>
      <c r="NMA20" s="254"/>
      <c r="NMB20" s="254"/>
      <c r="NMC20" s="254"/>
      <c r="NMD20" s="254"/>
      <c r="NME20" s="254"/>
      <c r="NMF20" s="254"/>
      <c r="NMG20" s="254"/>
      <c r="NMH20" s="254"/>
      <c r="NMI20" s="254"/>
      <c r="NMJ20" s="254"/>
      <c r="NMK20" s="254"/>
      <c r="NML20" s="254"/>
      <c r="NMM20" s="254"/>
      <c r="NMN20" s="254"/>
      <c r="NMO20" s="254"/>
      <c r="NMP20" s="254"/>
      <c r="NMQ20" s="254"/>
      <c r="NMR20" s="254"/>
      <c r="NMS20" s="254"/>
      <c r="NMT20" s="254"/>
      <c r="NMU20" s="254"/>
      <c r="NMV20" s="254"/>
      <c r="NMW20" s="254"/>
      <c r="NMX20" s="254"/>
      <c r="NMY20" s="254"/>
      <c r="NMZ20" s="254"/>
      <c r="NNA20" s="254"/>
      <c r="NNB20" s="254"/>
      <c r="NNC20" s="254"/>
      <c r="NND20" s="254"/>
      <c r="NNE20" s="254"/>
      <c r="NNF20" s="254"/>
      <c r="NNG20" s="254"/>
      <c r="NNH20" s="254"/>
      <c r="NNI20" s="254"/>
      <c r="NNJ20" s="254"/>
      <c r="NNK20" s="254"/>
      <c r="NNL20" s="254"/>
      <c r="NNM20" s="254"/>
      <c r="NNN20" s="254"/>
      <c r="NNO20" s="254"/>
      <c r="NNP20" s="254"/>
      <c r="NNQ20" s="254"/>
      <c r="NNR20" s="254"/>
      <c r="NNS20" s="254"/>
      <c r="NNT20" s="254"/>
      <c r="NNU20" s="254"/>
      <c r="NNV20" s="254"/>
      <c r="NNW20" s="254"/>
      <c r="NNX20" s="254"/>
      <c r="NNY20" s="254"/>
      <c r="NNZ20" s="254"/>
      <c r="NOA20" s="254"/>
      <c r="NOB20" s="254"/>
      <c r="NOC20" s="254"/>
      <c r="NOD20" s="254"/>
      <c r="NOE20" s="254"/>
      <c r="NOF20" s="254"/>
      <c r="NOG20" s="254"/>
      <c r="NOH20" s="254"/>
      <c r="NOI20" s="254"/>
      <c r="NOJ20" s="254"/>
      <c r="NOK20" s="254"/>
      <c r="NOL20" s="254"/>
      <c r="NOM20" s="254"/>
      <c r="NON20" s="254"/>
      <c r="NOO20" s="254"/>
      <c r="NOP20" s="254"/>
      <c r="NOQ20" s="254"/>
      <c r="NOR20" s="254"/>
      <c r="NOS20" s="254"/>
      <c r="NOT20" s="254"/>
      <c r="NOU20" s="254"/>
      <c r="NOV20" s="254"/>
      <c r="NOW20" s="254"/>
      <c r="NOX20" s="254"/>
      <c r="NOY20" s="254"/>
      <c r="NOZ20" s="254"/>
      <c r="NPA20" s="254"/>
      <c r="NPB20" s="254"/>
      <c r="NPC20" s="254"/>
      <c r="NPD20" s="254"/>
      <c r="NPE20" s="254"/>
      <c r="NPF20" s="254"/>
      <c r="NPG20" s="254"/>
      <c r="NPH20" s="254"/>
      <c r="NPI20" s="254"/>
      <c r="NPJ20" s="254"/>
      <c r="NPK20" s="254"/>
      <c r="NPL20" s="254"/>
      <c r="NPM20" s="254"/>
      <c r="NPN20" s="254"/>
      <c r="NPO20" s="254"/>
      <c r="NPP20" s="254"/>
      <c r="NPQ20" s="254"/>
      <c r="NPR20" s="254"/>
      <c r="NPS20" s="254"/>
      <c r="NPT20" s="254"/>
      <c r="NPU20" s="254"/>
      <c r="NPV20" s="254"/>
      <c r="NPW20" s="254"/>
      <c r="NPX20" s="254"/>
      <c r="NPY20" s="254"/>
      <c r="NPZ20" s="254"/>
      <c r="NQA20" s="254"/>
      <c r="NQB20" s="254"/>
      <c r="NQC20" s="254"/>
      <c r="NQD20" s="254"/>
      <c r="NQE20" s="254"/>
      <c r="NQF20" s="254"/>
      <c r="NQG20" s="254"/>
      <c r="NQH20" s="254"/>
      <c r="NQI20" s="254"/>
      <c r="NQJ20" s="254"/>
      <c r="NQK20" s="254"/>
      <c r="NQL20" s="254"/>
      <c r="NQM20" s="254"/>
      <c r="NQN20" s="254"/>
      <c r="NQO20" s="254"/>
      <c r="NQP20" s="254"/>
      <c r="NQQ20" s="254"/>
      <c r="NQR20" s="254"/>
      <c r="NQS20" s="254"/>
      <c r="NQT20" s="254"/>
      <c r="NQU20" s="254"/>
      <c r="NQV20" s="254"/>
      <c r="NQW20" s="254"/>
      <c r="NQX20" s="254"/>
      <c r="NQY20" s="254"/>
      <c r="NQZ20" s="254"/>
      <c r="NRA20" s="254"/>
      <c r="NRB20" s="254"/>
      <c r="NRC20" s="254"/>
      <c r="NRD20" s="254"/>
      <c r="NRE20" s="254"/>
      <c r="NRF20" s="254"/>
      <c r="NRG20" s="254"/>
      <c r="NRH20" s="254"/>
      <c r="NRI20" s="254"/>
      <c r="NRJ20" s="254"/>
      <c r="NRK20" s="254"/>
      <c r="NRL20" s="254"/>
      <c r="NRM20" s="254"/>
      <c r="NRN20" s="254"/>
      <c r="NRO20" s="254"/>
      <c r="NRP20" s="254"/>
      <c r="NRQ20" s="254"/>
      <c r="NRR20" s="254"/>
      <c r="NRS20" s="254"/>
      <c r="NRT20" s="254"/>
      <c r="NRU20" s="254"/>
      <c r="NRV20" s="254"/>
      <c r="NRW20" s="254"/>
      <c r="NRX20" s="254"/>
      <c r="NRY20" s="254"/>
      <c r="NRZ20" s="254"/>
      <c r="NSA20" s="254"/>
      <c r="NSB20" s="254"/>
      <c r="NSC20" s="254"/>
      <c r="NSD20" s="254"/>
      <c r="NSE20" s="254"/>
      <c r="NSF20" s="254"/>
      <c r="NSG20" s="254"/>
      <c r="NSH20" s="254"/>
      <c r="NSI20" s="254"/>
      <c r="NSJ20" s="254"/>
      <c r="NSK20" s="254"/>
      <c r="NSL20" s="254"/>
      <c r="NSM20" s="254"/>
      <c r="NSN20" s="254"/>
      <c r="NSO20" s="254"/>
      <c r="NSP20" s="254"/>
      <c r="NSQ20" s="254"/>
      <c r="NSR20" s="254"/>
      <c r="NSS20" s="254"/>
      <c r="NST20" s="254"/>
      <c r="NSU20" s="254"/>
      <c r="NSV20" s="254"/>
      <c r="NSW20" s="254"/>
      <c r="NSX20" s="254"/>
      <c r="NSY20" s="254"/>
      <c r="NSZ20" s="254"/>
      <c r="NTA20" s="254"/>
      <c r="NTB20" s="254"/>
      <c r="NTC20" s="254"/>
      <c r="NTD20" s="254"/>
      <c r="NTE20" s="254"/>
      <c r="NTF20" s="254"/>
      <c r="NTG20" s="254"/>
      <c r="NTH20" s="254"/>
      <c r="NTI20" s="254"/>
      <c r="NTJ20" s="254"/>
      <c r="NTK20" s="254"/>
      <c r="NTL20" s="254"/>
      <c r="NTM20" s="254"/>
      <c r="NTN20" s="254"/>
      <c r="NTO20" s="254"/>
      <c r="NTP20" s="254"/>
      <c r="NTQ20" s="254"/>
      <c r="NTR20" s="254"/>
      <c r="NTS20" s="254"/>
      <c r="NTT20" s="254"/>
      <c r="NTU20" s="254"/>
      <c r="NTV20" s="254"/>
      <c r="NTW20" s="254"/>
      <c r="NTX20" s="254"/>
      <c r="NTY20" s="254"/>
      <c r="NTZ20" s="254"/>
      <c r="NUA20" s="254"/>
      <c r="NUB20" s="254"/>
      <c r="NUC20" s="254"/>
      <c r="NUD20" s="254"/>
      <c r="NUE20" s="254"/>
      <c r="NUF20" s="254"/>
      <c r="NUG20" s="254"/>
      <c r="NUH20" s="254"/>
      <c r="NUI20" s="254"/>
      <c r="NUJ20" s="254"/>
      <c r="NUK20" s="254"/>
      <c r="NUL20" s="254"/>
      <c r="NUM20" s="254"/>
      <c r="NUN20" s="254"/>
      <c r="NUO20" s="254"/>
      <c r="NUP20" s="254"/>
      <c r="NUQ20" s="254"/>
      <c r="NUR20" s="254"/>
      <c r="NUS20" s="254"/>
      <c r="NUT20" s="254"/>
      <c r="NUU20" s="254"/>
      <c r="NUV20" s="254"/>
      <c r="NUW20" s="254"/>
      <c r="NUX20" s="254"/>
      <c r="NUY20" s="254"/>
      <c r="NUZ20" s="254"/>
      <c r="NVA20" s="254"/>
      <c r="NVB20" s="254"/>
      <c r="NVC20" s="254"/>
      <c r="NVD20" s="254"/>
      <c r="NVE20" s="254"/>
      <c r="NVF20" s="254"/>
      <c r="NVG20" s="254"/>
      <c r="NVH20" s="254"/>
      <c r="NVI20" s="254"/>
      <c r="NVJ20" s="254"/>
      <c r="NVK20" s="254"/>
      <c r="NVL20" s="254"/>
      <c r="NVM20" s="254"/>
      <c r="NVN20" s="254"/>
      <c r="NVO20" s="254"/>
      <c r="NVP20" s="254"/>
      <c r="NVQ20" s="254"/>
      <c r="NVR20" s="254"/>
      <c r="NVS20" s="254"/>
      <c r="NVT20" s="254"/>
      <c r="NVU20" s="254"/>
      <c r="NVV20" s="254"/>
      <c r="NVW20" s="254"/>
      <c r="NVX20" s="254"/>
      <c r="NVY20" s="254"/>
      <c r="NVZ20" s="254"/>
      <c r="NWA20" s="254"/>
      <c r="NWB20" s="254"/>
      <c r="NWC20" s="254"/>
      <c r="NWD20" s="254"/>
      <c r="NWE20" s="254"/>
      <c r="NWF20" s="254"/>
      <c r="NWG20" s="254"/>
      <c r="NWH20" s="254"/>
      <c r="NWI20" s="254"/>
      <c r="NWJ20" s="254"/>
      <c r="NWK20" s="254"/>
      <c r="NWL20" s="254"/>
      <c r="NWM20" s="254"/>
      <c r="NWN20" s="254"/>
      <c r="NWO20" s="254"/>
      <c r="NWP20" s="254"/>
      <c r="NWQ20" s="254"/>
      <c r="NWR20" s="254"/>
      <c r="NWS20" s="254"/>
      <c r="NWT20" s="254"/>
      <c r="NWU20" s="254"/>
      <c r="NWV20" s="254"/>
      <c r="NWW20" s="254"/>
      <c r="NWX20" s="254"/>
      <c r="NWY20" s="254"/>
      <c r="NWZ20" s="254"/>
      <c r="NXA20" s="254"/>
      <c r="NXB20" s="254"/>
      <c r="NXC20" s="254"/>
      <c r="NXD20" s="254"/>
      <c r="NXE20" s="254"/>
      <c r="NXF20" s="254"/>
      <c r="NXG20" s="254"/>
      <c r="NXH20" s="254"/>
      <c r="NXI20" s="254"/>
      <c r="NXJ20" s="254"/>
      <c r="NXK20" s="254"/>
      <c r="NXL20" s="254"/>
      <c r="NXM20" s="254"/>
      <c r="NXN20" s="254"/>
      <c r="NXO20" s="254"/>
      <c r="NXP20" s="254"/>
      <c r="NXQ20" s="254"/>
      <c r="NXR20" s="254"/>
      <c r="NXS20" s="254"/>
      <c r="NXT20" s="254"/>
      <c r="NXU20" s="254"/>
      <c r="NXV20" s="254"/>
      <c r="NXW20" s="254"/>
      <c r="NXX20" s="254"/>
      <c r="NXY20" s="254"/>
      <c r="NXZ20" s="254"/>
      <c r="NYA20" s="254"/>
      <c r="NYB20" s="254"/>
      <c r="NYC20" s="254"/>
      <c r="NYD20" s="254"/>
      <c r="NYE20" s="254"/>
      <c r="NYF20" s="254"/>
      <c r="NYG20" s="254"/>
      <c r="NYH20" s="254"/>
      <c r="NYI20" s="254"/>
      <c r="NYJ20" s="254"/>
      <c r="NYK20" s="254"/>
      <c r="NYL20" s="254"/>
      <c r="NYM20" s="254"/>
      <c r="NYN20" s="254"/>
      <c r="NYO20" s="254"/>
      <c r="NYP20" s="254"/>
      <c r="NYQ20" s="254"/>
      <c r="NYR20" s="254"/>
      <c r="NYS20" s="254"/>
      <c r="NYT20" s="254"/>
      <c r="NYU20" s="254"/>
      <c r="NYV20" s="254"/>
      <c r="NYW20" s="254"/>
      <c r="NYX20" s="254"/>
      <c r="NYY20" s="254"/>
      <c r="NYZ20" s="254"/>
      <c r="NZA20" s="254"/>
      <c r="NZB20" s="254"/>
      <c r="NZC20" s="254"/>
      <c r="NZD20" s="254"/>
      <c r="NZE20" s="254"/>
      <c r="NZF20" s="254"/>
      <c r="NZG20" s="254"/>
      <c r="NZH20" s="254"/>
      <c r="NZI20" s="254"/>
      <c r="NZJ20" s="254"/>
      <c r="NZK20" s="254"/>
      <c r="NZL20" s="254"/>
      <c r="NZM20" s="254"/>
      <c r="NZN20" s="254"/>
      <c r="NZO20" s="254"/>
      <c r="NZP20" s="254"/>
      <c r="NZQ20" s="254"/>
      <c r="NZR20" s="254"/>
      <c r="NZS20" s="254"/>
      <c r="NZT20" s="254"/>
      <c r="NZU20" s="254"/>
      <c r="NZV20" s="254"/>
      <c r="NZW20" s="254"/>
      <c r="NZX20" s="254"/>
      <c r="NZY20" s="254"/>
      <c r="NZZ20" s="254"/>
      <c r="OAA20" s="254"/>
      <c r="OAB20" s="254"/>
      <c r="OAC20" s="254"/>
      <c r="OAD20" s="254"/>
      <c r="OAE20" s="254"/>
      <c r="OAF20" s="254"/>
      <c r="OAG20" s="254"/>
      <c r="OAH20" s="254"/>
      <c r="OAI20" s="254"/>
      <c r="OAJ20" s="254"/>
      <c r="OAK20" s="254"/>
      <c r="OAL20" s="254"/>
      <c r="OAM20" s="254"/>
      <c r="OAN20" s="254"/>
      <c r="OAO20" s="254"/>
      <c r="OAP20" s="254"/>
      <c r="OAQ20" s="254"/>
      <c r="OAR20" s="254"/>
      <c r="OAS20" s="254"/>
      <c r="OAT20" s="254"/>
      <c r="OAU20" s="254"/>
      <c r="OAV20" s="254"/>
      <c r="OAW20" s="254"/>
      <c r="OAX20" s="254"/>
      <c r="OAY20" s="254"/>
      <c r="OAZ20" s="254"/>
      <c r="OBA20" s="254"/>
      <c r="OBB20" s="254"/>
      <c r="OBC20" s="254"/>
      <c r="OBD20" s="254"/>
      <c r="OBE20" s="254"/>
      <c r="OBF20" s="254"/>
      <c r="OBG20" s="254"/>
      <c r="OBH20" s="254"/>
      <c r="OBI20" s="254"/>
      <c r="OBJ20" s="254"/>
      <c r="OBK20" s="254"/>
      <c r="OBL20" s="254"/>
      <c r="OBM20" s="254"/>
      <c r="OBN20" s="254"/>
      <c r="OBO20" s="254"/>
      <c r="OBP20" s="254"/>
      <c r="OBQ20" s="254"/>
      <c r="OBR20" s="254"/>
      <c r="OBS20" s="254"/>
      <c r="OBT20" s="254"/>
      <c r="OBU20" s="254"/>
      <c r="OBV20" s="254"/>
      <c r="OBW20" s="254"/>
      <c r="OBX20" s="254"/>
      <c r="OBY20" s="254"/>
      <c r="OBZ20" s="254"/>
      <c r="OCA20" s="254"/>
      <c r="OCB20" s="254"/>
      <c r="OCC20" s="254"/>
      <c r="OCD20" s="254"/>
      <c r="OCE20" s="254"/>
      <c r="OCF20" s="254"/>
      <c r="OCG20" s="254"/>
      <c r="OCH20" s="254"/>
      <c r="OCI20" s="254"/>
      <c r="OCJ20" s="254"/>
      <c r="OCK20" s="254"/>
      <c r="OCL20" s="254"/>
      <c r="OCM20" s="254"/>
      <c r="OCN20" s="254"/>
      <c r="OCO20" s="254"/>
      <c r="OCP20" s="254"/>
      <c r="OCQ20" s="254"/>
      <c r="OCR20" s="254"/>
      <c r="OCS20" s="254"/>
      <c r="OCT20" s="254"/>
      <c r="OCU20" s="254"/>
      <c r="OCV20" s="254"/>
      <c r="OCW20" s="254"/>
      <c r="OCX20" s="254"/>
      <c r="OCY20" s="254"/>
      <c r="OCZ20" s="254"/>
      <c r="ODA20" s="254"/>
      <c r="ODB20" s="254"/>
      <c r="ODC20" s="254"/>
      <c r="ODD20" s="254"/>
      <c r="ODE20" s="254"/>
      <c r="ODF20" s="254"/>
      <c r="ODG20" s="254"/>
      <c r="ODH20" s="254"/>
      <c r="ODI20" s="254"/>
      <c r="ODJ20" s="254"/>
      <c r="ODK20" s="254"/>
      <c r="ODL20" s="254"/>
      <c r="ODM20" s="254"/>
      <c r="ODN20" s="254"/>
      <c r="ODO20" s="254"/>
      <c r="ODP20" s="254"/>
      <c r="ODQ20" s="254"/>
      <c r="ODR20" s="254"/>
      <c r="ODS20" s="254"/>
      <c r="ODT20" s="254"/>
      <c r="ODU20" s="254"/>
      <c r="ODV20" s="254"/>
      <c r="ODW20" s="254"/>
      <c r="ODX20" s="254"/>
      <c r="ODY20" s="254"/>
      <c r="ODZ20" s="254"/>
      <c r="OEA20" s="254"/>
      <c r="OEB20" s="254"/>
      <c r="OEC20" s="254"/>
      <c r="OED20" s="254"/>
      <c r="OEE20" s="254"/>
      <c r="OEF20" s="254"/>
      <c r="OEG20" s="254"/>
      <c r="OEH20" s="254"/>
      <c r="OEI20" s="254"/>
      <c r="OEJ20" s="254"/>
      <c r="OEK20" s="254"/>
      <c r="OEL20" s="254"/>
      <c r="OEM20" s="254"/>
      <c r="OEN20" s="254"/>
      <c r="OEO20" s="254"/>
      <c r="OEP20" s="254"/>
      <c r="OEQ20" s="254"/>
      <c r="OER20" s="254"/>
      <c r="OES20" s="254"/>
      <c r="OET20" s="254"/>
      <c r="OEU20" s="254"/>
      <c r="OEV20" s="254"/>
      <c r="OEW20" s="254"/>
      <c r="OEX20" s="254"/>
      <c r="OEY20" s="254"/>
      <c r="OEZ20" s="254"/>
      <c r="OFA20" s="254"/>
      <c r="OFB20" s="254"/>
      <c r="OFC20" s="254"/>
      <c r="OFD20" s="254"/>
      <c r="OFE20" s="254"/>
      <c r="OFF20" s="254"/>
      <c r="OFG20" s="254"/>
      <c r="OFH20" s="254"/>
      <c r="OFI20" s="254"/>
      <c r="OFJ20" s="254"/>
      <c r="OFK20" s="254"/>
      <c r="OFL20" s="254"/>
      <c r="OFM20" s="254"/>
      <c r="OFN20" s="254"/>
      <c r="OFO20" s="254"/>
      <c r="OFP20" s="254"/>
      <c r="OFQ20" s="254"/>
      <c r="OFR20" s="254"/>
      <c r="OFS20" s="254"/>
      <c r="OFT20" s="254"/>
      <c r="OFU20" s="254"/>
      <c r="OFV20" s="254"/>
      <c r="OFW20" s="254"/>
      <c r="OFX20" s="254"/>
      <c r="OFY20" s="254"/>
      <c r="OFZ20" s="254"/>
      <c r="OGA20" s="254"/>
      <c r="OGB20" s="254"/>
      <c r="OGC20" s="254"/>
      <c r="OGD20" s="254"/>
      <c r="OGE20" s="254"/>
      <c r="OGF20" s="254"/>
      <c r="OGG20" s="254"/>
      <c r="OGH20" s="254"/>
      <c r="OGI20" s="254"/>
      <c r="OGJ20" s="254"/>
      <c r="OGK20" s="254"/>
      <c r="OGL20" s="254"/>
      <c r="OGM20" s="254"/>
      <c r="OGN20" s="254"/>
      <c r="OGO20" s="254"/>
      <c r="OGP20" s="254"/>
      <c r="OGQ20" s="254"/>
      <c r="OGR20" s="254"/>
      <c r="OGS20" s="254"/>
      <c r="OGT20" s="254"/>
      <c r="OGU20" s="254"/>
      <c r="OGV20" s="254"/>
      <c r="OGW20" s="254"/>
      <c r="OGX20" s="254"/>
      <c r="OGY20" s="254"/>
      <c r="OGZ20" s="254"/>
      <c r="OHA20" s="254"/>
      <c r="OHB20" s="254"/>
      <c r="OHC20" s="254"/>
      <c r="OHD20" s="254"/>
      <c r="OHE20" s="254"/>
      <c r="OHF20" s="254"/>
      <c r="OHG20" s="254"/>
      <c r="OHH20" s="254"/>
      <c r="OHI20" s="254"/>
      <c r="OHJ20" s="254"/>
      <c r="OHK20" s="254"/>
      <c r="OHL20" s="254"/>
      <c r="OHM20" s="254"/>
      <c r="OHN20" s="254"/>
      <c r="OHO20" s="254"/>
      <c r="OHP20" s="254"/>
      <c r="OHQ20" s="254"/>
      <c r="OHR20" s="254"/>
      <c r="OHS20" s="254"/>
      <c r="OHT20" s="254"/>
      <c r="OHU20" s="254"/>
      <c r="OHV20" s="254"/>
      <c r="OHW20" s="254"/>
      <c r="OHX20" s="254"/>
      <c r="OHY20" s="254"/>
      <c r="OHZ20" s="254"/>
      <c r="OIA20" s="254"/>
      <c r="OIB20" s="254"/>
      <c r="OIC20" s="254"/>
      <c r="OID20" s="254"/>
      <c r="OIE20" s="254"/>
      <c r="OIF20" s="254"/>
      <c r="OIG20" s="254"/>
      <c r="OIH20" s="254"/>
      <c r="OII20" s="254"/>
      <c r="OIJ20" s="254"/>
      <c r="OIK20" s="254"/>
      <c r="OIL20" s="254"/>
      <c r="OIM20" s="254"/>
      <c r="OIN20" s="254"/>
      <c r="OIO20" s="254"/>
      <c r="OIP20" s="254"/>
      <c r="OIQ20" s="254"/>
      <c r="OIR20" s="254"/>
      <c r="OIS20" s="254"/>
      <c r="OIT20" s="254"/>
      <c r="OIU20" s="254"/>
      <c r="OIV20" s="254"/>
      <c r="OIW20" s="254"/>
      <c r="OIX20" s="254"/>
      <c r="OIY20" s="254"/>
      <c r="OIZ20" s="254"/>
      <c r="OJA20" s="254"/>
      <c r="OJB20" s="254"/>
      <c r="OJC20" s="254"/>
      <c r="OJD20" s="254"/>
      <c r="OJE20" s="254"/>
      <c r="OJF20" s="254"/>
      <c r="OJG20" s="254"/>
      <c r="OJH20" s="254"/>
      <c r="OJI20" s="254"/>
      <c r="OJJ20" s="254"/>
      <c r="OJK20" s="254"/>
      <c r="OJL20" s="254"/>
      <c r="OJM20" s="254"/>
      <c r="OJN20" s="254"/>
      <c r="OJO20" s="254"/>
      <c r="OJP20" s="254"/>
      <c r="OJQ20" s="254"/>
      <c r="OJR20" s="254"/>
      <c r="OJS20" s="254"/>
      <c r="OJT20" s="254"/>
      <c r="OJU20" s="254"/>
      <c r="OJV20" s="254"/>
      <c r="OJW20" s="254"/>
      <c r="OJX20" s="254"/>
      <c r="OJY20" s="254"/>
      <c r="OJZ20" s="254"/>
      <c r="OKA20" s="254"/>
      <c r="OKB20" s="254"/>
      <c r="OKC20" s="254"/>
      <c r="OKD20" s="254"/>
      <c r="OKE20" s="254"/>
      <c r="OKF20" s="254"/>
      <c r="OKG20" s="254"/>
      <c r="OKH20" s="254"/>
      <c r="OKI20" s="254"/>
      <c r="OKJ20" s="254"/>
      <c r="OKK20" s="254"/>
      <c r="OKL20" s="254"/>
      <c r="OKM20" s="254"/>
      <c r="OKN20" s="254"/>
      <c r="OKO20" s="254"/>
      <c r="OKP20" s="254"/>
      <c r="OKQ20" s="254"/>
      <c r="OKR20" s="254"/>
      <c r="OKS20" s="254"/>
      <c r="OKT20" s="254"/>
      <c r="OKU20" s="254"/>
      <c r="OKV20" s="254"/>
      <c r="OKW20" s="254"/>
      <c r="OKX20" s="254"/>
      <c r="OKY20" s="254"/>
      <c r="OKZ20" s="254"/>
      <c r="OLA20" s="254"/>
      <c r="OLB20" s="254"/>
      <c r="OLC20" s="254"/>
      <c r="OLD20" s="254"/>
      <c r="OLE20" s="254"/>
      <c r="OLF20" s="254"/>
      <c r="OLG20" s="254"/>
      <c r="OLH20" s="254"/>
      <c r="OLI20" s="254"/>
      <c r="OLJ20" s="254"/>
      <c r="OLK20" s="254"/>
      <c r="OLL20" s="254"/>
      <c r="OLM20" s="254"/>
      <c r="OLN20" s="254"/>
      <c r="OLO20" s="254"/>
      <c r="OLP20" s="254"/>
      <c r="OLQ20" s="254"/>
      <c r="OLR20" s="254"/>
      <c r="OLS20" s="254"/>
      <c r="OLT20" s="254"/>
      <c r="OLU20" s="254"/>
      <c r="OLV20" s="254"/>
      <c r="OLW20" s="254"/>
      <c r="OLX20" s="254"/>
      <c r="OLY20" s="254"/>
      <c r="OLZ20" s="254"/>
      <c r="OMA20" s="254"/>
      <c r="OMB20" s="254"/>
      <c r="OMC20" s="254"/>
      <c r="OMD20" s="254"/>
      <c r="OME20" s="254"/>
      <c r="OMF20" s="254"/>
      <c r="OMG20" s="254"/>
      <c r="OMH20" s="254"/>
      <c r="OMI20" s="254"/>
      <c r="OMJ20" s="254"/>
      <c r="OMK20" s="254"/>
      <c r="OML20" s="254"/>
      <c r="OMM20" s="254"/>
      <c r="OMN20" s="254"/>
      <c r="OMO20" s="254"/>
      <c r="OMP20" s="254"/>
      <c r="OMQ20" s="254"/>
      <c r="OMR20" s="254"/>
      <c r="OMS20" s="254"/>
      <c r="OMT20" s="254"/>
      <c r="OMU20" s="254"/>
      <c r="OMV20" s="254"/>
      <c r="OMW20" s="254"/>
      <c r="OMX20" s="254"/>
      <c r="OMY20" s="254"/>
      <c r="OMZ20" s="254"/>
      <c r="ONA20" s="254"/>
      <c r="ONB20" s="254"/>
      <c r="ONC20" s="254"/>
      <c r="OND20" s="254"/>
      <c r="ONE20" s="254"/>
      <c r="ONF20" s="254"/>
      <c r="ONG20" s="254"/>
      <c r="ONH20" s="254"/>
      <c r="ONI20" s="254"/>
      <c r="ONJ20" s="254"/>
      <c r="ONK20" s="254"/>
      <c r="ONL20" s="254"/>
      <c r="ONM20" s="254"/>
      <c r="ONN20" s="254"/>
      <c r="ONO20" s="254"/>
      <c r="ONP20" s="254"/>
      <c r="ONQ20" s="254"/>
      <c r="ONR20" s="254"/>
      <c r="ONS20" s="254"/>
      <c r="ONT20" s="254"/>
      <c r="ONU20" s="254"/>
      <c r="ONV20" s="254"/>
      <c r="ONW20" s="254"/>
      <c r="ONX20" s="254"/>
      <c r="ONY20" s="254"/>
      <c r="ONZ20" s="254"/>
      <c r="OOA20" s="254"/>
      <c r="OOB20" s="254"/>
      <c r="OOC20" s="254"/>
      <c r="OOD20" s="254"/>
      <c r="OOE20" s="254"/>
      <c r="OOF20" s="254"/>
      <c r="OOG20" s="254"/>
      <c r="OOH20" s="254"/>
      <c r="OOI20" s="254"/>
      <c r="OOJ20" s="254"/>
      <c r="OOK20" s="254"/>
      <c r="OOL20" s="254"/>
      <c r="OOM20" s="254"/>
      <c r="OON20" s="254"/>
      <c r="OOO20" s="254"/>
      <c r="OOP20" s="254"/>
      <c r="OOQ20" s="254"/>
      <c r="OOR20" s="254"/>
      <c r="OOS20" s="254"/>
      <c r="OOT20" s="254"/>
      <c r="OOU20" s="254"/>
      <c r="OOV20" s="254"/>
      <c r="OOW20" s="254"/>
      <c r="OOX20" s="254"/>
      <c r="OOY20" s="254"/>
      <c r="OOZ20" s="254"/>
      <c r="OPA20" s="254"/>
      <c r="OPB20" s="254"/>
      <c r="OPC20" s="254"/>
      <c r="OPD20" s="254"/>
      <c r="OPE20" s="254"/>
      <c r="OPF20" s="254"/>
      <c r="OPG20" s="254"/>
      <c r="OPH20" s="254"/>
      <c r="OPI20" s="254"/>
      <c r="OPJ20" s="254"/>
      <c r="OPK20" s="254"/>
      <c r="OPL20" s="254"/>
      <c r="OPM20" s="254"/>
      <c r="OPN20" s="254"/>
      <c r="OPO20" s="254"/>
      <c r="OPP20" s="254"/>
      <c r="OPQ20" s="254"/>
      <c r="OPR20" s="254"/>
      <c r="OPS20" s="254"/>
      <c r="OPT20" s="254"/>
      <c r="OPU20" s="254"/>
      <c r="OPV20" s="254"/>
      <c r="OPW20" s="254"/>
      <c r="OPX20" s="254"/>
      <c r="OPY20" s="254"/>
      <c r="OPZ20" s="254"/>
      <c r="OQA20" s="254"/>
      <c r="OQB20" s="254"/>
      <c r="OQC20" s="254"/>
      <c r="OQD20" s="254"/>
      <c r="OQE20" s="254"/>
      <c r="OQF20" s="254"/>
      <c r="OQG20" s="254"/>
      <c r="OQH20" s="254"/>
      <c r="OQI20" s="254"/>
      <c r="OQJ20" s="254"/>
      <c r="OQK20" s="254"/>
      <c r="OQL20" s="254"/>
      <c r="OQM20" s="254"/>
      <c r="OQN20" s="254"/>
      <c r="OQO20" s="254"/>
      <c r="OQP20" s="254"/>
      <c r="OQQ20" s="254"/>
      <c r="OQR20" s="254"/>
      <c r="OQS20" s="254"/>
      <c r="OQT20" s="254"/>
      <c r="OQU20" s="254"/>
      <c r="OQV20" s="254"/>
      <c r="OQW20" s="254"/>
      <c r="OQX20" s="254"/>
      <c r="OQY20" s="254"/>
      <c r="OQZ20" s="254"/>
      <c r="ORA20" s="254"/>
      <c r="ORB20" s="254"/>
      <c r="ORC20" s="254"/>
      <c r="ORD20" s="254"/>
      <c r="ORE20" s="254"/>
      <c r="ORF20" s="254"/>
      <c r="ORG20" s="254"/>
      <c r="ORH20" s="254"/>
      <c r="ORI20" s="254"/>
      <c r="ORJ20" s="254"/>
      <c r="ORK20" s="254"/>
      <c r="ORL20" s="254"/>
      <c r="ORM20" s="254"/>
      <c r="ORN20" s="254"/>
      <c r="ORO20" s="254"/>
      <c r="ORP20" s="254"/>
      <c r="ORQ20" s="254"/>
      <c r="ORR20" s="254"/>
      <c r="ORS20" s="254"/>
      <c r="ORT20" s="254"/>
      <c r="ORU20" s="254"/>
      <c r="ORV20" s="254"/>
      <c r="ORW20" s="254"/>
      <c r="ORX20" s="254"/>
      <c r="ORY20" s="254"/>
      <c r="ORZ20" s="254"/>
      <c r="OSA20" s="254"/>
      <c r="OSB20" s="254"/>
      <c r="OSC20" s="254"/>
      <c r="OSD20" s="254"/>
      <c r="OSE20" s="254"/>
      <c r="OSF20" s="254"/>
      <c r="OSG20" s="254"/>
      <c r="OSH20" s="254"/>
      <c r="OSI20" s="254"/>
      <c r="OSJ20" s="254"/>
      <c r="OSK20" s="254"/>
      <c r="OSL20" s="254"/>
      <c r="OSM20" s="254"/>
      <c r="OSN20" s="254"/>
      <c r="OSO20" s="254"/>
      <c r="OSP20" s="254"/>
      <c r="OSQ20" s="254"/>
      <c r="OSR20" s="254"/>
      <c r="OSS20" s="254"/>
      <c r="OST20" s="254"/>
      <c r="OSU20" s="254"/>
      <c r="OSV20" s="254"/>
      <c r="OSW20" s="254"/>
      <c r="OSX20" s="254"/>
      <c r="OSY20" s="254"/>
      <c r="OSZ20" s="254"/>
      <c r="OTA20" s="254"/>
      <c r="OTB20" s="254"/>
      <c r="OTC20" s="254"/>
      <c r="OTD20" s="254"/>
      <c r="OTE20" s="254"/>
      <c r="OTF20" s="254"/>
      <c r="OTG20" s="254"/>
      <c r="OTH20" s="254"/>
      <c r="OTI20" s="254"/>
      <c r="OTJ20" s="254"/>
      <c r="OTK20" s="254"/>
      <c r="OTL20" s="254"/>
      <c r="OTM20" s="254"/>
      <c r="OTN20" s="254"/>
      <c r="OTO20" s="254"/>
      <c r="OTP20" s="254"/>
      <c r="OTQ20" s="254"/>
      <c r="OTR20" s="254"/>
      <c r="OTS20" s="254"/>
      <c r="OTT20" s="254"/>
      <c r="OTU20" s="254"/>
      <c r="OTV20" s="254"/>
      <c r="OTW20" s="254"/>
      <c r="OTX20" s="254"/>
      <c r="OTY20" s="254"/>
      <c r="OTZ20" s="254"/>
      <c r="OUA20" s="254"/>
      <c r="OUB20" s="254"/>
      <c r="OUC20" s="254"/>
      <c r="OUD20" s="254"/>
      <c r="OUE20" s="254"/>
      <c r="OUF20" s="254"/>
      <c r="OUG20" s="254"/>
      <c r="OUH20" s="254"/>
      <c r="OUI20" s="254"/>
      <c r="OUJ20" s="254"/>
      <c r="OUK20" s="254"/>
      <c r="OUL20" s="254"/>
      <c r="OUM20" s="254"/>
      <c r="OUN20" s="254"/>
      <c r="OUO20" s="254"/>
      <c r="OUP20" s="254"/>
      <c r="OUQ20" s="254"/>
      <c r="OUR20" s="254"/>
      <c r="OUS20" s="254"/>
      <c r="OUT20" s="254"/>
      <c r="OUU20" s="254"/>
      <c r="OUV20" s="254"/>
      <c r="OUW20" s="254"/>
      <c r="OUX20" s="254"/>
      <c r="OUY20" s="254"/>
      <c r="OUZ20" s="254"/>
      <c r="OVA20" s="254"/>
      <c r="OVB20" s="254"/>
      <c r="OVC20" s="254"/>
      <c r="OVD20" s="254"/>
      <c r="OVE20" s="254"/>
      <c r="OVF20" s="254"/>
      <c r="OVG20" s="254"/>
      <c r="OVH20" s="254"/>
      <c r="OVI20" s="254"/>
      <c r="OVJ20" s="254"/>
      <c r="OVK20" s="254"/>
      <c r="OVL20" s="254"/>
      <c r="OVM20" s="254"/>
      <c r="OVN20" s="254"/>
      <c r="OVO20" s="254"/>
      <c r="OVP20" s="254"/>
      <c r="OVQ20" s="254"/>
      <c r="OVR20" s="254"/>
      <c r="OVS20" s="254"/>
      <c r="OVT20" s="254"/>
      <c r="OVU20" s="254"/>
      <c r="OVV20" s="254"/>
      <c r="OVW20" s="254"/>
      <c r="OVX20" s="254"/>
      <c r="OVY20" s="254"/>
      <c r="OVZ20" s="254"/>
      <c r="OWA20" s="254"/>
      <c r="OWB20" s="254"/>
      <c r="OWC20" s="254"/>
      <c r="OWD20" s="254"/>
      <c r="OWE20" s="254"/>
      <c r="OWF20" s="254"/>
      <c r="OWG20" s="254"/>
      <c r="OWH20" s="254"/>
      <c r="OWI20" s="254"/>
      <c r="OWJ20" s="254"/>
      <c r="OWK20" s="254"/>
      <c r="OWL20" s="254"/>
      <c r="OWM20" s="254"/>
      <c r="OWN20" s="254"/>
      <c r="OWO20" s="254"/>
      <c r="OWP20" s="254"/>
      <c r="OWQ20" s="254"/>
      <c r="OWR20" s="254"/>
      <c r="OWS20" s="254"/>
      <c r="OWT20" s="254"/>
      <c r="OWU20" s="254"/>
      <c r="OWV20" s="254"/>
      <c r="OWW20" s="254"/>
      <c r="OWX20" s="254"/>
      <c r="OWY20" s="254"/>
      <c r="OWZ20" s="254"/>
      <c r="OXA20" s="254"/>
      <c r="OXB20" s="254"/>
      <c r="OXC20" s="254"/>
      <c r="OXD20" s="254"/>
      <c r="OXE20" s="254"/>
      <c r="OXF20" s="254"/>
      <c r="OXG20" s="254"/>
      <c r="OXH20" s="254"/>
      <c r="OXI20" s="254"/>
      <c r="OXJ20" s="254"/>
      <c r="OXK20" s="254"/>
      <c r="OXL20" s="254"/>
      <c r="OXM20" s="254"/>
      <c r="OXN20" s="254"/>
      <c r="OXO20" s="254"/>
      <c r="OXP20" s="254"/>
      <c r="OXQ20" s="254"/>
      <c r="OXR20" s="254"/>
      <c r="OXS20" s="254"/>
      <c r="OXT20" s="254"/>
      <c r="OXU20" s="254"/>
      <c r="OXV20" s="254"/>
      <c r="OXW20" s="254"/>
      <c r="OXX20" s="254"/>
      <c r="OXY20" s="254"/>
      <c r="OXZ20" s="254"/>
      <c r="OYA20" s="254"/>
      <c r="OYB20" s="254"/>
      <c r="OYC20" s="254"/>
      <c r="OYD20" s="254"/>
      <c r="OYE20" s="254"/>
      <c r="OYF20" s="254"/>
      <c r="OYG20" s="254"/>
      <c r="OYH20" s="254"/>
      <c r="OYI20" s="254"/>
      <c r="OYJ20" s="254"/>
      <c r="OYK20" s="254"/>
      <c r="OYL20" s="254"/>
      <c r="OYM20" s="254"/>
      <c r="OYN20" s="254"/>
      <c r="OYO20" s="254"/>
      <c r="OYP20" s="254"/>
      <c r="OYQ20" s="254"/>
      <c r="OYR20" s="254"/>
      <c r="OYS20" s="254"/>
      <c r="OYT20" s="254"/>
      <c r="OYU20" s="254"/>
      <c r="OYV20" s="254"/>
      <c r="OYW20" s="254"/>
      <c r="OYX20" s="254"/>
      <c r="OYY20" s="254"/>
      <c r="OYZ20" s="254"/>
      <c r="OZA20" s="254"/>
      <c r="OZB20" s="254"/>
      <c r="OZC20" s="254"/>
      <c r="OZD20" s="254"/>
      <c r="OZE20" s="254"/>
      <c r="OZF20" s="254"/>
      <c r="OZG20" s="254"/>
      <c r="OZH20" s="254"/>
      <c r="OZI20" s="254"/>
      <c r="OZJ20" s="254"/>
      <c r="OZK20" s="254"/>
      <c r="OZL20" s="254"/>
      <c r="OZM20" s="254"/>
      <c r="OZN20" s="254"/>
      <c r="OZO20" s="254"/>
      <c r="OZP20" s="254"/>
      <c r="OZQ20" s="254"/>
      <c r="OZR20" s="254"/>
      <c r="OZS20" s="254"/>
      <c r="OZT20" s="254"/>
      <c r="OZU20" s="254"/>
      <c r="OZV20" s="254"/>
      <c r="OZW20" s="254"/>
      <c r="OZX20" s="254"/>
      <c r="OZY20" s="254"/>
      <c r="OZZ20" s="254"/>
      <c r="PAA20" s="254"/>
      <c r="PAB20" s="254"/>
      <c r="PAC20" s="254"/>
      <c r="PAD20" s="254"/>
      <c r="PAE20" s="254"/>
      <c r="PAF20" s="254"/>
      <c r="PAG20" s="254"/>
      <c r="PAH20" s="254"/>
      <c r="PAI20" s="254"/>
      <c r="PAJ20" s="254"/>
      <c r="PAK20" s="254"/>
      <c r="PAL20" s="254"/>
      <c r="PAM20" s="254"/>
      <c r="PAN20" s="254"/>
      <c r="PAO20" s="254"/>
      <c r="PAP20" s="254"/>
      <c r="PAQ20" s="254"/>
      <c r="PAR20" s="254"/>
      <c r="PAS20" s="254"/>
      <c r="PAT20" s="254"/>
      <c r="PAU20" s="254"/>
      <c r="PAV20" s="254"/>
      <c r="PAW20" s="254"/>
      <c r="PAX20" s="254"/>
      <c r="PAY20" s="254"/>
      <c r="PAZ20" s="254"/>
      <c r="PBA20" s="254"/>
      <c r="PBB20" s="254"/>
      <c r="PBC20" s="254"/>
      <c r="PBD20" s="254"/>
      <c r="PBE20" s="254"/>
      <c r="PBF20" s="254"/>
      <c r="PBG20" s="254"/>
      <c r="PBH20" s="254"/>
      <c r="PBI20" s="254"/>
      <c r="PBJ20" s="254"/>
      <c r="PBK20" s="254"/>
      <c r="PBL20" s="254"/>
      <c r="PBM20" s="254"/>
      <c r="PBN20" s="254"/>
      <c r="PBO20" s="254"/>
      <c r="PBP20" s="254"/>
      <c r="PBQ20" s="254"/>
      <c r="PBR20" s="254"/>
      <c r="PBS20" s="254"/>
      <c r="PBT20" s="254"/>
      <c r="PBU20" s="254"/>
      <c r="PBV20" s="254"/>
      <c r="PBW20" s="254"/>
      <c r="PBX20" s="254"/>
      <c r="PBY20" s="254"/>
      <c r="PBZ20" s="254"/>
      <c r="PCA20" s="254"/>
      <c r="PCB20" s="254"/>
      <c r="PCC20" s="254"/>
      <c r="PCD20" s="254"/>
      <c r="PCE20" s="254"/>
      <c r="PCF20" s="254"/>
      <c r="PCG20" s="254"/>
      <c r="PCH20" s="254"/>
      <c r="PCI20" s="254"/>
      <c r="PCJ20" s="254"/>
      <c r="PCK20" s="254"/>
      <c r="PCL20" s="254"/>
      <c r="PCM20" s="254"/>
      <c r="PCN20" s="254"/>
      <c r="PCO20" s="254"/>
      <c r="PCP20" s="254"/>
      <c r="PCQ20" s="254"/>
      <c r="PCR20" s="254"/>
      <c r="PCS20" s="254"/>
      <c r="PCT20" s="254"/>
      <c r="PCU20" s="254"/>
      <c r="PCV20" s="254"/>
      <c r="PCW20" s="254"/>
      <c r="PCX20" s="254"/>
      <c r="PCY20" s="254"/>
      <c r="PCZ20" s="254"/>
      <c r="PDA20" s="254"/>
      <c r="PDB20" s="254"/>
      <c r="PDC20" s="254"/>
      <c r="PDD20" s="254"/>
      <c r="PDE20" s="254"/>
      <c r="PDF20" s="254"/>
      <c r="PDG20" s="254"/>
      <c r="PDH20" s="254"/>
      <c r="PDI20" s="254"/>
      <c r="PDJ20" s="254"/>
      <c r="PDK20" s="254"/>
      <c r="PDL20" s="254"/>
      <c r="PDM20" s="254"/>
      <c r="PDN20" s="254"/>
      <c r="PDO20" s="254"/>
      <c r="PDP20" s="254"/>
      <c r="PDQ20" s="254"/>
      <c r="PDR20" s="254"/>
      <c r="PDS20" s="254"/>
      <c r="PDT20" s="254"/>
      <c r="PDU20" s="254"/>
      <c r="PDV20" s="254"/>
      <c r="PDW20" s="254"/>
      <c r="PDX20" s="254"/>
      <c r="PDY20" s="254"/>
      <c r="PDZ20" s="254"/>
      <c r="PEA20" s="254"/>
      <c r="PEB20" s="254"/>
      <c r="PEC20" s="254"/>
      <c r="PED20" s="254"/>
      <c r="PEE20" s="254"/>
      <c r="PEF20" s="254"/>
      <c r="PEG20" s="254"/>
      <c r="PEH20" s="254"/>
      <c r="PEI20" s="254"/>
      <c r="PEJ20" s="254"/>
      <c r="PEK20" s="254"/>
      <c r="PEL20" s="254"/>
      <c r="PEM20" s="254"/>
      <c r="PEN20" s="254"/>
      <c r="PEO20" s="254"/>
      <c r="PEP20" s="254"/>
      <c r="PEQ20" s="254"/>
      <c r="PER20" s="254"/>
      <c r="PES20" s="254"/>
      <c r="PET20" s="254"/>
      <c r="PEU20" s="254"/>
      <c r="PEV20" s="254"/>
      <c r="PEW20" s="254"/>
      <c r="PEX20" s="254"/>
      <c r="PEY20" s="254"/>
      <c r="PEZ20" s="254"/>
      <c r="PFA20" s="254"/>
      <c r="PFB20" s="254"/>
      <c r="PFC20" s="254"/>
      <c r="PFD20" s="254"/>
      <c r="PFE20" s="254"/>
      <c r="PFF20" s="254"/>
      <c r="PFG20" s="254"/>
      <c r="PFH20" s="254"/>
      <c r="PFI20" s="254"/>
      <c r="PFJ20" s="254"/>
      <c r="PFK20" s="254"/>
      <c r="PFL20" s="254"/>
      <c r="PFM20" s="254"/>
      <c r="PFN20" s="254"/>
      <c r="PFO20" s="254"/>
      <c r="PFP20" s="254"/>
      <c r="PFQ20" s="254"/>
      <c r="PFR20" s="254"/>
      <c r="PFS20" s="254"/>
      <c r="PFT20" s="254"/>
      <c r="PFU20" s="254"/>
      <c r="PFV20" s="254"/>
      <c r="PFW20" s="254"/>
      <c r="PFX20" s="254"/>
      <c r="PFY20" s="254"/>
      <c r="PFZ20" s="254"/>
      <c r="PGA20" s="254"/>
      <c r="PGB20" s="254"/>
      <c r="PGC20" s="254"/>
      <c r="PGD20" s="254"/>
      <c r="PGE20" s="254"/>
      <c r="PGF20" s="254"/>
      <c r="PGG20" s="254"/>
      <c r="PGH20" s="254"/>
      <c r="PGI20" s="254"/>
      <c r="PGJ20" s="254"/>
      <c r="PGK20" s="254"/>
      <c r="PGL20" s="254"/>
      <c r="PGM20" s="254"/>
      <c r="PGN20" s="254"/>
      <c r="PGO20" s="254"/>
      <c r="PGP20" s="254"/>
      <c r="PGQ20" s="254"/>
      <c r="PGR20" s="254"/>
      <c r="PGS20" s="254"/>
      <c r="PGT20" s="254"/>
      <c r="PGU20" s="254"/>
      <c r="PGV20" s="254"/>
      <c r="PGW20" s="254"/>
      <c r="PGX20" s="254"/>
      <c r="PGY20" s="254"/>
      <c r="PGZ20" s="254"/>
      <c r="PHA20" s="254"/>
      <c r="PHB20" s="254"/>
      <c r="PHC20" s="254"/>
      <c r="PHD20" s="254"/>
      <c r="PHE20" s="254"/>
      <c r="PHF20" s="254"/>
      <c r="PHG20" s="254"/>
      <c r="PHH20" s="254"/>
      <c r="PHI20" s="254"/>
      <c r="PHJ20" s="254"/>
      <c r="PHK20" s="254"/>
      <c r="PHL20" s="254"/>
      <c r="PHM20" s="254"/>
      <c r="PHN20" s="254"/>
      <c r="PHO20" s="254"/>
      <c r="PHP20" s="254"/>
      <c r="PHQ20" s="254"/>
      <c r="PHR20" s="254"/>
      <c r="PHS20" s="254"/>
      <c r="PHT20" s="254"/>
      <c r="PHU20" s="254"/>
      <c r="PHV20" s="254"/>
      <c r="PHW20" s="254"/>
      <c r="PHX20" s="254"/>
      <c r="PHY20" s="254"/>
      <c r="PHZ20" s="254"/>
      <c r="PIA20" s="254"/>
      <c r="PIB20" s="254"/>
      <c r="PIC20" s="254"/>
      <c r="PID20" s="254"/>
      <c r="PIE20" s="254"/>
      <c r="PIF20" s="254"/>
      <c r="PIG20" s="254"/>
      <c r="PIH20" s="254"/>
      <c r="PII20" s="254"/>
      <c r="PIJ20" s="254"/>
      <c r="PIK20" s="254"/>
      <c r="PIL20" s="254"/>
      <c r="PIM20" s="254"/>
      <c r="PIN20" s="254"/>
      <c r="PIO20" s="254"/>
      <c r="PIP20" s="254"/>
      <c r="PIQ20" s="254"/>
      <c r="PIR20" s="254"/>
      <c r="PIS20" s="254"/>
      <c r="PIT20" s="254"/>
      <c r="PIU20" s="254"/>
      <c r="PIV20" s="254"/>
      <c r="PIW20" s="254"/>
      <c r="PIX20" s="254"/>
      <c r="PIY20" s="254"/>
      <c r="PIZ20" s="254"/>
      <c r="PJA20" s="254"/>
      <c r="PJB20" s="254"/>
      <c r="PJC20" s="254"/>
      <c r="PJD20" s="254"/>
      <c r="PJE20" s="254"/>
      <c r="PJF20" s="254"/>
      <c r="PJG20" s="254"/>
      <c r="PJH20" s="254"/>
      <c r="PJI20" s="254"/>
      <c r="PJJ20" s="254"/>
      <c r="PJK20" s="254"/>
      <c r="PJL20" s="254"/>
      <c r="PJM20" s="254"/>
      <c r="PJN20" s="254"/>
      <c r="PJO20" s="254"/>
      <c r="PJP20" s="254"/>
      <c r="PJQ20" s="254"/>
      <c r="PJR20" s="254"/>
      <c r="PJS20" s="254"/>
      <c r="PJT20" s="254"/>
      <c r="PJU20" s="254"/>
      <c r="PJV20" s="254"/>
      <c r="PJW20" s="254"/>
      <c r="PJX20" s="254"/>
      <c r="PJY20" s="254"/>
      <c r="PJZ20" s="254"/>
      <c r="PKA20" s="254"/>
      <c r="PKB20" s="254"/>
      <c r="PKC20" s="254"/>
      <c r="PKD20" s="254"/>
      <c r="PKE20" s="254"/>
      <c r="PKF20" s="254"/>
      <c r="PKG20" s="254"/>
      <c r="PKH20" s="254"/>
      <c r="PKI20" s="254"/>
      <c r="PKJ20" s="254"/>
      <c r="PKK20" s="254"/>
      <c r="PKL20" s="254"/>
      <c r="PKM20" s="254"/>
      <c r="PKN20" s="254"/>
      <c r="PKO20" s="254"/>
      <c r="PKP20" s="254"/>
      <c r="PKQ20" s="254"/>
      <c r="PKR20" s="254"/>
      <c r="PKS20" s="254"/>
      <c r="PKT20" s="254"/>
      <c r="PKU20" s="254"/>
      <c r="PKV20" s="254"/>
      <c r="PKW20" s="254"/>
      <c r="PKX20" s="254"/>
      <c r="PKY20" s="254"/>
      <c r="PKZ20" s="254"/>
      <c r="PLA20" s="254"/>
      <c r="PLB20" s="254"/>
      <c r="PLC20" s="254"/>
      <c r="PLD20" s="254"/>
      <c r="PLE20" s="254"/>
      <c r="PLF20" s="254"/>
      <c r="PLG20" s="254"/>
      <c r="PLH20" s="254"/>
      <c r="PLI20" s="254"/>
      <c r="PLJ20" s="254"/>
      <c r="PLK20" s="254"/>
      <c r="PLL20" s="254"/>
      <c r="PLM20" s="254"/>
      <c r="PLN20" s="254"/>
      <c r="PLO20" s="254"/>
      <c r="PLP20" s="254"/>
      <c r="PLQ20" s="254"/>
      <c r="PLR20" s="254"/>
      <c r="PLS20" s="254"/>
      <c r="PLT20" s="254"/>
      <c r="PLU20" s="254"/>
      <c r="PLV20" s="254"/>
      <c r="PLW20" s="254"/>
      <c r="PLX20" s="254"/>
      <c r="PLY20" s="254"/>
      <c r="PLZ20" s="254"/>
      <c r="PMA20" s="254"/>
      <c r="PMB20" s="254"/>
      <c r="PMC20" s="254"/>
      <c r="PMD20" s="254"/>
      <c r="PME20" s="254"/>
      <c r="PMF20" s="254"/>
      <c r="PMG20" s="254"/>
      <c r="PMH20" s="254"/>
      <c r="PMI20" s="254"/>
      <c r="PMJ20" s="254"/>
      <c r="PMK20" s="254"/>
      <c r="PML20" s="254"/>
      <c r="PMM20" s="254"/>
      <c r="PMN20" s="254"/>
      <c r="PMO20" s="254"/>
      <c r="PMP20" s="254"/>
      <c r="PMQ20" s="254"/>
      <c r="PMR20" s="254"/>
      <c r="PMS20" s="254"/>
      <c r="PMT20" s="254"/>
      <c r="PMU20" s="254"/>
      <c r="PMV20" s="254"/>
      <c r="PMW20" s="254"/>
      <c r="PMX20" s="254"/>
      <c r="PMY20" s="254"/>
      <c r="PMZ20" s="254"/>
      <c r="PNA20" s="254"/>
      <c r="PNB20" s="254"/>
      <c r="PNC20" s="254"/>
      <c r="PND20" s="254"/>
      <c r="PNE20" s="254"/>
      <c r="PNF20" s="254"/>
      <c r="PNG20" s="254"/>
      <c r="PNH20" s="254"/>
      <c r="PNI20" s="254"/>
      <c r="PNJ20" s="254"/>
      <c r="PNK20" s="254"/>
      <c r="PNL20" s="254"/>
      <c r="PNM20" s="254"/>
      <c r="PNN20" s="254"/>
      <c r="PNO20" s="254"/>
      <c r="PNP20" s="254"/>
      <c r="PNQ20" s="254"/>
      <c r="PNR20" s="254"/>
      <c r="PNS20" s="254"/>
      <c r="PNT20" s="254"/>
      <c r="PNU20" s="254"/>
      <c r="PNV20" s="254"/>
      <c r="PNW20" s="254"/>
      <c r="PNX20" s="254"/>
      <c r="PNY20" s="254"/>
      <c r="PNZ20" s="254"/>
      <c r="POA20" s="254"/>
      <c r="POB20" s="254"/>
      <c r="POC20" s="254"/>
      <c r="POD20" s="254"/>
      <c r="POE20" s="254"/>
      <c r="POF20" s="254"/>
      <c r="POG20" s="254"/>
      <c r="POH20" s="254"/>
      <c r="POI20" s="254"/>
      <c r="POJ20" s="254"/>
      <c r="POK20" s="254"/>
      <c r="POL20" s="254"/>
      <c r="POM20" s="254"/>
      <c r="PON20" s="254"/>
      <c r="POO20" s="254"/>
      <c r="POP20" s="254"/>
      <c r="POQ20" s="254"/>
      <c r="POR20" s="254"/>
      <c r="POS20" s="254"/>
      <c r="POT20" s="254"/>
      <c r="POU20" s="254"/>
      <c r="POV20" s="254"/>
      <c r="POW20" s="254"/>
      <c r="POX20" s="254"/>
      <c r="POY20" s="254"/>
      <c r="POZ20" s="254"/>
      <c r="PPA20" s="254"/>
      <c r="PPB20" s="254"/>
      <c r="PPC20" s="254"/>
      <c r="PPD20" s="254"/>
      <c r="PPE20" s="254"/>
      <c r="PPF20" s="254"/>
      <c r="PPG20" s="254"/>
      <c r="PPH20" s="254"/>
      <c r="PPI20" s="254"/>
      <c r="PPJ20" s="254"/>
      <c r="PPK20" s="254"/>
      <c r="PPL20" s="254"/>
      <c r="PPM20" s="254"/>
      <c r="PPN20" s="254"/>
      <c r="PPO20" s="254"/>
      <c r="PPP20" s="254"/>
      <c r="PPQ20" s="254"/>
      <c r="PPR20" s="254"/>
      <c r="PPS20" s="254"/>
      <c r="PPT20" s="254"/>
      <c r="PPU20" s="254"/>
      <c r="PPV20" s="254"/>
      <c r="PPW20" s="254"/>
      <c r="PPX20" s="254"/>
      <c r="PPY20" s="254"/>
      <c r="PPZ20" s="254"/>
      <c r="PQA20" s="254"/>
      <c r="PQB20" s="254"/>
      <c r="PQC20" s="254"/>
      <c r="PQD20" s="254"/>
      <c r="PQE20" s="254"/>
      <c r="PQF20" s="254"/>
      <c r="PQG20" s="254"/>
      <c r="PQH20" s="254"/>
      <c r="PQI20" s="254"/>
      <c r="PQJ20" s="254"/>
      <c r="PQK20" s="254"/>
      <c r="PQL20" s="254"/>
      <c r="PQM20" s="254"/>
      <c r="PQN20" s="254"/>
      <c r="PQO20" s="254"/>
      <c r="PQP20" s="254"/>
      <c r="PQQ20" s="254"/>
      <c r="PQR20" s="254"/>
      <c r="PQS20" s="254"/>
      <c r="PQT20" s="254"/>
      <c r="PQU20" s="254"/>
      <c r="PQV20" s="254"/>
      <c r="PQW20" s="254"/>
      <c r="PQX20" s="254"/>
      <c r="PQY20" s="254"/>
      <c r="PQZ20" s="254"/>
      <c r="PRA20" s="254"/>
      <c r="PRB20" s="254"/>
      <c r="PRC20" s="254"/>
      <c r="PRD20" s="254"/>
      <c r="PRE20" s="254"/>
      <c r="PRF20" s="254"/>
      <c r="PRG20" s="254"/>
      <c r="PRH20" s="254"/>
      <c r="PRI20" s="254"/>
      <c r="PRJ20" s="254"/>
      <c r="PRK20" s="254"/>
      <c r="PRL20" s="254"/>
      <c r="PRM20" s="254"/>
      <c r="PRN20" s="254"/>
      <c r="PRO20" s="254"/>
      <c r="PRP20" s="254"/>
      <c r="PRQ20" s="254"/>
      <c r="PRR20" s="254"/>
      <c r="PRS20" s="254"/>
      <c r="PRT20" s="254"/>
      <c r="PRU20" s="254"/>
      <c r="PRV20" s="254"/>
      <c r="PRW20" s="254"/>
      <c r="PRX20" s="254"/>
      <c r="PRY20" s="254"/>
      <c r="PRZ20" s="254"/>
      <c r="PSA20" s="254"/>
      <c r="PSB20" s="254"/>
      <c r="PSC20" s="254"/>
      <c r="PSD20" s="254"/>
      <c r="PSE20" s="254"/>
      <c r="PSF20" s="254"/>
      <c r="PSG20" s="254"/>
      <c r="PSH20" s="254"/>
      <c r="PSI20" s="254"/>
      <c r="PSJ20" s="254"/>
      <c r="PSK20" s="254"/>
      <c r="PSL20" s="254"/>
      <c r="PSM20" s="254"/>
      <c r="PSN20" s="254"/>
      <c r="PSO20" s="254"/>
      <c r="PSP20" s="254"/>
      <c r="PSQ20" s="254"/>
      <c r="PSR20" s="254"/>
      <c r="PSS20" s="254"/>
      <c r="PST20" s="254"/>
      <c r="PSU20" s="254"/>
      <c r="PSV20" s="254"/>
      <c r="PSW20" s="254"/>
      <c r="PSX20" s="254"/>
      <c r="PSY20" s="254"/>
      <c r="PSZ20" s="254"/>
      <c r="PTA20" s="254"/>
      <c r="PTB20" s="254"/>
      <c r="PTC20" s="254"/>
      <c r="PTD20" s="254"/>
      <c r="PTE20" s="254"/>
      <c r="PTF20" s="254"/>
      <c r="PTG20" s="254"/>
      <c r="PTH20" s="254"/>
      <c r="PTI20" s="254"/>
      <c r="PTJ20" s="254"/>
      <c r="PTK20" s="254"/>
      <c r="PTL20" s="254"/>
      <c r="PTM20" s="254"/>
      <c r="PTN20" s="254"/>
      <c r="PTO20" s="254"/>
      <c r="PTP20" s="254"/>
      <c r="PTQ20" s="254"/>
      <c r="PTR20" s="254"/>
      <c r="PTS20" s="254"/>
      <c r="PTT20" s="254"/>
      <c r="PTU20" s="254"/>
      <c r="PTV20" s="254"/>
      <c r="PTW20" s="254"/>
      <c r="PTX20" s="254"/>
      <c r="PTY20" s="254"/>
      <c r="PTZ20" s="254"/>
      <c r="PUA20" s="254"/>
      <c r="PUB20" s="254"/>
      <c r="PUC20" s="254"/>
      <c r="PUD20" s="254"/>
      <c r="PUE20" s="254"/>
      <c r="PUF20" s="254"/>
      <c r="PUG20" s="254"/>
      <c r="PUH20" s="254"/>
      <c r="PUI20" s="254"/>
      <c r="PUJ20" s="254"/>
      <c r="PUK20" s="254"/>
      <c r="PUL20" s="254"/>
      <c r="PUM20" s="254"/>
      <c r="PUN20" s="254"/>
      <c r="PUO20" s="254"/>
      <c r="PUP20" s="254"/>
      <c r="PUQ20" s="254"/>
      <c r="PUR20" s="254"/>
      <c r="PUS20" s="254"/>
      <c r="PUT20" s="254"/>
      <c r="PUU20" s="254"/>
      <c r="PUV20" s="254"/>
      <c r="PUW20" s="254"/>
      <c r="PUX20" s="254"/>
      <c r="PUY20" s="254"/>
      <c r="PUZ20" s="254"/>
      <c r="PVA20" s="254"/>
      <c r="PVB20" s="254"/>
      <c r="PVC20" s="254"/>
      <c r="PVD20" s="254"/>
      <c r="PVE20" s="254"/>
      <c r="PVF20" s="254"/>
      <c r="PVG20" s="254"/>
      <c r="PVH20" s="254"/>
      <c r="PVI20" s="254"/>
      <c r="PVJ20" s="254"/>
      <c r="PVK20" s="254"/>
      <c r="PVL20" s="254"/>
      <c r="PVM20" s="254"/>
      <c r="PVN20" s="254"/>
      <c r="PVO20" s="254"/>
      <c r="PVP20" s="254"/>
      <c r="PVQ20" s="254"/>
      <c r="PVR20" s="254"/>
      <c r="PVS20" s="254"/>
      <c r="PVT20" s="254"/>
      <c r="PVU20" s="254"/>
      <c r="PVV20" s="254"/>
      <c r="PVW20" s="254"/>
      <c r="PVX20" s="254"/>
      <c r="PVY20" s="254"/>
      <c r="PVZ20" s="254"/>
      <c r="PWA20" s="254"/>
      <c r="PWB20" s="254"/>
      <c r="PWC20" s="254"/>
      <c r="PWD20" s="254"/>
      <c r="PWE20" s="254"/>
      <c r="PWF20" s="254"/>
      <c r="PWG20" s="254"/>
      <c r="PWH20" s="254"/>
      <c r="PWI20" s="254"/>
      <c r="PWJ20" s="254"/>
      <c r="PWK20" s="254"/>
      <c r="PWL20" s="254"/>
      <c r="PWM20" s="254"/>
      <c r="PWN20" s="254"/>
      <c r="PWO20" s="254"/>
      <c r="PWP20" s="254"/>
      <c r="PWQ20" s="254"/>
      <c r="PWR20" s="254"/>
      <c r="PWS20" s="254"/>
      <c r="PWT20" s="254"/>
      <c r="PWU20" s="254"/>
      <c r="PWV20" s="254"/>
      <c r="PWW20" s="254"/>
      <c r="PWX20" s="254"/>
      <c r="PWY20" s="254"/>
      <c r="PWZ20" s="254"/>
      <c r="PXA20" s="254"/>
      <c r="PXB20" s="254"/>
      <c r="PXC20" s="254"/>
      <c r="PXD20" s="254"/>
      <c r="PXE20" s="254"/>
      <c r="PXF20" s="254"/>
      <c r="PXG20" s="254"/>
      <c r="PXH20" s="254"/>
      <c r="PXI20" s="254"/>
      <c r="PXJ20" s="254"/>
      <c r="PXK20" s="254"/>
      <c r="PXL20" s="254"/>
      <c r="PXM20" s="254"/>
      <c r="PXN20" s="254"/>
      <c r="PXO20" s="254"/>
      <c r="PXP20" s="254"/>
      <c r="PXQ20" s="254"/>
      <c r="PXR20" s="254"/>
      <c r="PXS20" s="254"/>
      <c r="PXT20" s="254"/>
      <c r="PXU20" s="254"/>
      <c r="PXV20" s="254"/>
      <c r="PXW20" s="254"/>
      <c r="PXX20" s="254"/>
      <c r="PXY20" s="254"/>
      <c r="PXZ20" s="254"/>
      <c r="PYA20" s="254"/>
      <c r="PYB20" s="254"/>
      <c r="PYC20" s="254"/>
      <c r="PYD20" s="254"/>
      <c r="PYE20" s="254"/>
      <c r="PYF20" s="254"/>
      <c r="PYG20" s="254"/>
      <c r="PYH20" s="254"/>
      <c r="PYI20" s="254"/>
      <c r="PYJ20" s="254"/>
      <c r="PYK20" s="254"/>
      <c r="PYL20" s="254"/>
      <c r="PYM20" s="254"/>
      <c r="PYN20" s="254"/>
      <c r="PYO20" s="254"/>
      <c r="PYP20" s="254"/>
      <c r="PYQ20" s="254"/>
      <c r="PYR20" s="254"/>
      <c r="PYS20" s="254"/>
      <c r="PYT20" s="254"/>
      <c r="PYU20" s="254"/>
      <c r="PYV20" s="254"/>
      <c r="PYW20" s="254"/>
      <c r="PYX20" s="254"/>
      <c r="PYY20" s="254"/>
      <c r="PYZ20" s="254"/>
      <c r="PZA20" s="254"/>
      <c r="PZB20" s="254"/>
      <c r="PZC20" s="254"/>
      <c r="PZD20" s="254"/>
      <c r="PZE20" s="254"/>
      <c r="PZF20" s="254"/>
      <c r="PZG20" s="254"/>
      <c r="PZH20" s="254"/>
      <c r="PZI20" s="254"/>
      <c r="PZJ20" s="254"/>
      <c r="PZK20" s="254"/>
      <c r="PZL20" s="254"/>
      <c r="PZM20" s="254"/>
      <c r="PZN20" s="254"/>
      <c r="PZO20" s="254"/>
      <c r="PZP20" s="254"/>
      <c r="PZQ20" s="254"/>
      <c r="PZR20" s="254"/>
      <c r="PZS20" s="254"/>
      <c r="PZT20" s="254"/>
      <c r="PZU20" s="254"/>
      <c r="PZV20" s="254"/>
      <c r="PZW20" s="254"/>
      <c r="PZX20" s="254"/>
      <c r="PZY20" s="254"/>
      <c r="PZZ20" s="254"/>
      <c r="QAA20" s="254"/>
      <c r="QAB20" s="254"/>
      <c r="QAC20" s="254"/>
      <c r="QAD20" s="254"/>
      <c r="QAE20" s="254"/>
      <c r="QAF20" s="254"/>
      <c r="QAG20" s="254"/>
      <c r="QAH20" s="254"/>
      <c r="QAI20" s="254"/>
      <c r="QAJ20" s="254"/>
      <c r="QAK20" s="254"/>
      <c r="QAL20" s="254"/>
      <c r="QAM20" s="254"/>
      <c r="QAN20" s="254"/>
      <c r="QAO20" s="254"/>
      <c r="QAP20" s="254"/>
      <c r="QAQ20" s="254"/>
      <c r="QAR20" s="254"/>
      <c r="QAS20" s="254"/>
      <c r="QAT20" s="254"/>
      <c r="QAU20" s="254"/>
      <c r="QAV20" s="254"/>
      <c r="QAW20" s="254"/>
      <c r="QAX20" s="254"/>
      <c r="QAY20" s="254"/>
      <c r="QAZ20" s="254"/>
      <c r="QBA20" s="254"/>
      <c r="QBB20" s="254"/>
      <c r="QBC20" s="254"/>
      <c r="QBD20" s="254"/>
      <c r="QBE20" s="254"/>
      <c r="QBF20" s="254"/>
      <c r="QBG20" s="254"/>
      <c r="QBH20" s="254"/>
      <c r="QBI20" s="254"/>
      <c r="QBJ20" s="254"/>
      <c r="QBK20" s="254"/>
      <c r="QBL20" s="254"/>
      <c r="QBM20" s="254"/>
      <c r="QBN20" s="254"/>
      <c r="QBO20" s="254"/>
      <c r="QBP20" s="254"/>
      <c r="QBQ20" s="254"/>
      <c r="QBR20" s="254"/>
      <c r="QBS20" s="254"/>
      <c r="QBT20" s="254"/>
      <c r="QBU20" s="254"/>
      <c r="QBV20" s="254"/>
      <c r="QBW20" s="254"/>
      <c r="QBX20" s="254"/>
      <c r="QBY20" s="254"/>
      <c r="QBZ20" s="254"/>
      <c r="QCA20" s="254"/>
      <c r="QCB20" s="254"/>
      <c r="QCC20" s="254"/>
      <c r="QCD20" s="254"/>
      <c r="QCE20" s="254"/>
      <c r="QCF20" s="254"/>
      <c r="QCG20" s="254"/>
      <c r="QCH20" s="254"/>
      <c r="QCI20" s="254"/>
      <c r="QCJ20" s="254"/>
      <c r="QCK20" s="254"/>
      <c r="QCL20" s="254"/>
      <c r="QCM20" s="254"/>
      <c r="QCN20" s="254"/>
      <c r="QCO20" s="254"/>
      <c r="QCP20" s="254"/>
      <c r="QCQ20" s="254"/>
      <c r="QCR20" s="254"/>
      <c r="QCS20" s="254"/>
      <c r="QCT20" s="254"/>
      <c r="QCU20" s="254"/>
      <c r="QCV20" s="254"/>
      <c r="QCW20" s="254"/>
      <c r="QCX20" s="254"/>
      <c r="QCY20" s="254"/>
      <c r="QCZ20" s="254"/>
      <c r="QDA20" s="254"/>
      <c r="QDB20" s="254"/>
      <c r="QDC20" s="254"/>
      <c r="QDD20" s="254"/>
      <c r="QDE20" s="254"/>
      <c r="QDF20" s="254"/>
      <c r="QDG20" s="254"/>
      <c r="QDH20" s="254"/>
      <c r="QDI20" s="254"/>
      <c r="QDJ20" s="254"/>
      <c r="QDK20" s="254"/>
      <c r="QDL20" s="254"/>
      <c r="QDM20" s="254"/>
      <c r="QDN20" s="254"/>
      <c r="QDO20" s="254"/>
      <c r="QDP20" s="254"/>
      <c r="QDQ20" s="254"/>
      <c r="QDR20" s="254"/>
      <c r="QDS20" s="254"/>
      <c r="QDT20" s="254"/>
      <c r="QDU20" s="254"/>
      <c r="QDV20" s="254"/>
      <c r="QDW20" s="254"/>
      <c r="QDX20" s="254"/>
      <c r="QDY20" s="254"/>
      <c r="QDZ20" s="254"/>
      <c r="QEA20" s="254"/>
      <c r="QEB20" s="254"/>
      <c r="QEC20" s="254"/>
      <c r="QED20" s="254"/>
      <c r="QEE20" s="254"/>
      <c r="QEF20" s="254"/>
      <c r="QEG20" s="254"/>
      <c r="QEH20" s="254"/>
      <c r="QEI20" s="254"/>
      <c r="QEJ20" s="254"/>
      <c r="QEK20" s="254"/>
      <c r="QEL20" s="254"/>
      <c r="QEM20" s="254"/>
      <c r="QEN20" s="254"/>
      <c r="QEO20" s="254"/>
      <c r="QEP20" s="254"/>
      <c r="QEQ20" s="254"/>
      <c r="QER20" s="254"/>
      <c r="QES20" s="254"/>
      <c r="QET20" s="254"/>
      <c r="QEU20" s="254"/>
      <c r="QEV20" s="254"/>
      <c r="QEW20" s="254"/>
      <c r="QEX20" s="254"/>
      <c r="QEY20" s="254"/>
      <c r="QEZ20" s="254"/>
      <c r="QFA20" s="254"/>
      <c r="QFB20" s="254"/>
      <c r="QFC20" s="254"/>
      <c r="QFD20" s="254"/>
      <c r="QFE20" s="254"/>
      <c r="QFF20" s="254"/>
      <c r="QFG20" s="254"/>
      <c r="QFH20" s="254"/>
      <c r="QFI20" s="254"/>
      <c r="QFJ20" s="254"/>
      <c r="QFK20" s="254"/>
      <c r="QFL20" s="254"/>
      <c r="QFM20" s="254"/>
      <c r="QFN20" s="254"/>
      <c r="QFO20" s="254"/>
      <c r="QFP20" s="254"/>
      <c r="QFQ20" s="254"/>
      <c r="QFR20" s="254"/>
      <c r="QFS20" s="254"/>
      <c r="QFT20" s="254"/>
      <c r="QFU20" s="254"/>
      <c r="QFV20" s="254"/>
      <c r="QFW20" s="254"/>
      <c r="QFX20" s="254"/>
      <c r="QFY20" s="254"/>
      <c r="QFZ20" s="254"/>
      <c r="QGA20" s="254"/>
      <c r="QGB20" s="254"/>
      <c r="QGC20" s="254"/>
      <c r="QGD20" s="254"/>
      <c r="QGE20" s="254"/>
      <c r="QGF20" s="254"/>
      <c r="QGG20" s="254"/>
      <c r="QGH20" s="254"/>
      <c r="QGI20" s="254"/>
      <c r="QGJ20" s="254"/>
      <c r="QGK20" s="254"/>
      <c r="QGL20" s="254"/>
      <c r="QGM20" s="254"/>
      <c r="QGN20" s="254"/>
      <c r="QGO20" s="254"/>
      <c r="QGP20" s="254"/>
      <c r="QGQ20" s="254"/>
      <c r="QGR20" s="254"/>
      <c r="QGS20" s="254"/>
      <c r="QGT20" s="254"/>
      <c r="QGU20" s="254"/>
      <c r="QGV20" s="254"/>
      <c r="QGW20" s="254"/>
      <c r="QGX20" s="254"/>
      <c r="QGY20" s="254"/>
      <c r="QGZ20" s="254"/>
      <c r="QHA20" s="254"/>
      <c r="QHB20" s="254"/>
      <c r="QHC20" s="254"/>
      <c r="QHD20" s="254"/>
      <c r="QHE20" s="254"/>
      <c r="QHF20" s="254"/>
      <c r="QHG20" s="254"/>
      <c r="QHH20" s="254"/>
      <c r="QHI20" s="254"/>
      <c r="QHJ20" s="254"/>
      <c r="QHK20" s="254"/>
      <c r="QHL20" s="254"/>
      <c r="QHM20" s="254"/>
      <c r="QHN20" s="254"/>
      <c r="QHO20" s="254"/>
      <c r="QHP20" s="254"/>
      <c r="QHQ20" s="254"/>
      <c r="QHR20" s="254"/>
      <c r="QHS20" s="254"/>
      <c r="QHT20" s="254"/>
      <c r="QHU20" s="254"/>
      <c r="QHV20" s="254"/>
      <c r="QHW20" s="254"/>
      <c r="QHX20" s="254"/>
      <c r="QHY20" s="254"/>
      <c r="QHZ20" s="254"/>
      <c r="QIA20" s="254"/>
      <c r="QIB20" s="254"/>
      <c r="QIC20" s="254"/>
      <c r="QID20" s="254"/>
      <c r="QIE20" s="254"/>
      <c r="QIF20" s="254"/>
      <c r="QIG20" s="254"/>
      <c r="QIH20" s="254"/>
      <c r="QII20" s="254"/>
      <c r="QIJ20" s="254"/>
      <c r="QIK20" s="254"/>
      <c r="QIL20" s="254"/>
      <c r="QIM20" s="254"/>
      <c r="QIN20" s="254"/>
      <c r="QIO20" s="254"/>
      <c r="QIP20" s="254"/>
      <c r="QIQ20" s="254"/>
      <c r="QIR20" s="254"/>
      <c r="QIS20" s="254"/>
      <c r="QIT20" s="254"/>
      <c r="QIU20" s="254"/>
      <c r="QIV20" s="254"/>
      <c r="QIW20" s="254"/>
      <c r="QIX20" s="254"/>
      <c r="QIY20" s="254"/>
      <c r="QIZ20" s="254"/>
      <c r="QJA20" s="254"/>
      <c r="QJB20" s="254"/>
      <c r="QJC20" s="254"/>
      <c r="QJD20" s="254"/>
      <c r="QJE20" s="254"/>
      <c r="QJF20" s="254"/>
      <c r="QJG20" s="254"/>
      <c r="QJH20" s="254"/>
      <c r="QJI20" s="254"/>
      <c r="QJJ20" s="254"/>
      <c r="QJK20" s="254"/>
      <c r="QJL20" s="254"/>
      <c r="QJM20" s="254"/>
      <c r="QJN20" s="254"/>
      <c r="QJO20" s="254"/>
      <c r="QJP20" s="254"/>
      <c r="QJQ20" s="254"/>
      <c r="QJR20" s="254"/>
      <c r="QJS20" s="254"/>
      <c r="QJT20" s="254"/>
      <c r="QJU20" s="254"/>
      <c r="QJV20" s="254"/>
      <c r="QJW20" s="254"/>
      <c r="QJX20" s="254"/>
      <c r="QJY20" s="254"/>
      <c r="QJZ20" s="254"/>
      <c r="QKA20" s="254"/>
      <c r="QKB20" s="254"/>
      <c r="QKC20" s="254"/>
      <c r="QKD20" s="254"/>
      <c r="QKE20" s="254"/>
      <c r="QKF20" s="254"/>
      <c r="QKG20" s="254"/>
      <c r="QKH20" s="254"/>
      <c r="QKI20" s="254"/>
      <c r="QKJ20" s="254"/>
      <c r="QKK20" s="254"/>
      <c r="QKL20" s="254"/>
      <c r="QKM20" s="254"/>
      <c r="QKN20" s="254"/>
      <c r="QKO20" s="254"/>
      <c r="QKP20" s="254"/>
      <c r="QKQ20" s="254"/>
      <c r="QKR20" s="254"/>
      <c r="QKS20" s="254"/>
      <c r="QKT20" s="254"/>
      <c r="QKU20" s="254"/>
      <c r="QKV20" s="254"/>
      <c r="QKW20" s="254"/>
      <c r="QKX20" s="254"/>
      <c r="QKY20" s="254"/>
      <c r="QKZ20" s="254"/>
      <c r="QLA20" s="254"/>
      <c r="QLB20" s="254"/>
      <c r="QLC20" s="254"/>
      <c r="QLD20" s="254"/>
      <c r="QLE20" s="254"/>
      <c r="QLF20" s="254"/>
      <c r="QLG20" s="254"/>
      <c r="QLH20" s="254"/>
      <c r="QLI20" s="254"/>
      <c r="QLJ20" s="254"/>
      <c r="QLK20" s="254"/>
      <c r="QLL20" s="254"/>
      <c r="QLM20" s="254"/>
      <c r="QLN20" s="254"/>
      <c r="QLO20" s="254"/>
      <c r="QLP20" s="254"/>
      <c r="QLQ20" s="254"/>
      <c r="QLR20" s="254"/>
      <c r="QLS20" s="254"/>
      <c r="QLT20" s="254"/>
      <c r="QLU20" s="254"/>
      <c r="QLV20" s="254"/>
      <c r="QLW20" s="254"/>
      <c r="QLX20" s="254"/>
      <c r="QLY20" s="254"/>
      <c r="QLZ20" s="254"/>
      <c r="QMA20" s="254"/>
      <c r="QMB20" s="254"/>
      <c r="QMC20" s="254"/>
      <c r="QMD20" s="254"/>
      <c r="QME20" s="254"/>
      <c r="QMF20" s="254"/>
      <c r="QMG20" s="254"/>
      <c r="QMH20" s="254"/>
      <c r="QMI20" s="254"/>
      <c r="QMJ20" s="254"/>
      <c r="QMK20" s="254"/>
      <c r="QML20" s="254"/>
      <c r="QMM20" s="254"/>
      <c r="QMN20" s="254"/>
      <c r="QMO20" s="254"/>
      <c r="QMP20" s="254"/>
      <c r="QMQ20" s="254"/>
      <c r="QMR20" s="254"/>
      <c r="QMS20" s="254"/>
      <c r="QMT20" s="254"/>
      <c r="QMU20" s="254"/>
      <c r="QMV20" s="254"/>
      <c r="QMW20" s="254"/>
      <c r="QMX20" s="254"/>
      <c r="QMY20" s="254"/>
      <c r="QMZ20" s="254"/>
      <c r="QNA20" s="254"/>
      <c r="QNB20" s="254"/>
      <c r="QNC20" s="254"/>
      <c r="QND20" s="254"/>
      <c r="QNE20" s="254"/>
      <c r="QNF20" s="254"/>
      <c r="QNG20" s="254"/>
      <c r="QNH20" s="254"/>
      <c r="QNI20" s="254"/>
      <c r="QNJ20" s="254"/>
      <c r="QNK20" s="254"/>
      <c r="QNL20" s="254"/>
      <c r="QNM20" s="254"/>
      <c r="QNN20" s="254"/>
      <c r="QNO20" s="254"/>
      <c r="QNP20" s="254"/>
      <c r="QNQ20" s="254"/>
      <c r="QNR20" s="254"/>
      <c r="QNS20" s="254"/>
      <c r="QNT20" s="254"/>
      <c r="QNU20" s="254"/>
      <c r="QNV20" s="254"/>
      <c r="QNW20" s="254"/>
      <c r="QNX20" s="254"/>
      <c r="QNY20" s="254"/>
      <c r="QNZ20" s="254"/>
      <c r="QOA20" s="254"/>
      <c r="QOB20" s="254"/>
      <c r="QOC20" s="254"/>
      <c r="QOD20" s="254"/>
      <c r="QOE20" s="254"/>
      <c r="QOF20" s="254"/>
      <c r="QOG20" s="254"/>
      <c r="QOH20" s="254"/>
      <c r="QOI20" s="254"/>
      <c r="QOJ20" s="254"/>
      <c r="QOK20" s="254"/>
      <c r="QOL20" s="254"/>
      <c r="QOM20" s="254"/>
      <c r="QON20" s="254"/>
      <c r="QOO20" s="254"/>
      <c r="QOP20" s="254"/>
      <c r="QOQ20" s="254"/>
      <c r="QOR20" s="254"/>
      <c r="QOS20" s="254"/>
      <c r="QOT20" s="254"/>
      <c r="QOU20" s="254"/>
      <c r="QOV20" s="254"/>
      <c r="QOW20" s="254"/>
      <c r="QOX20" s="254"/>
      <c r="QOY20" s="254"/>
      <c r="QOZ20" s="254"/>
      <c r="QPA20" s="254"/>
      <c r="QPB20" s="254"/>
      <c r="QPC20" s="254"/>
      <c r="QPD20" s="254"/>
      <c r="QPE20" s="254"/>
      <c r="QPF20" s="254"/>
      <c r="QPG20" s="254"/>
      <c r="QPH20" s="254"/>
      <c r="QPI20" s="254"/>
      <c r="QPJ20" s="254"/>
      <c r="QPK20" s="254"/>
      <c r="QPL20" s="254"/>
      <c r="QPM20" s="254"/>
      <c r="QPN20" s="254"/>
      <c r="QPO20" s="254"/>
      <c r="QPP20" s="254"/>
      <c r="QPQ20" s="254"/>
      <c r="QPR20" s="254"/>
      <c r="QPS20" s="254"/>
      <c r="QPT20" s="254"/>
      <c r="QPU20" s="254"/>
      <c r="QPV20" s="254"/>
      <c r="QPW20" s="254"/>
      <c r="QPX20" s="254"/>
      <c r="QPY20" s="254"/>
      <c r="QPZ20" s="254"/>
      <c r="QQA20" s="254"/>
      <c r="QQB20" s="254"/>
      <c r="QQC20" s="254"/>
      <c r="QQD20" s="254"/>
      <c r="QQE20" s="254"/>
      <c r="QQF20" s="254"/>
      <c r="QQG20" s="254"/>
      <c r="QQH20" s="254"/>
      <c r="QQI20" s="254"/>
      <c r="QQJ20" s="254"/>
      <c r="QQK20" s="254"/>
      <c r="QQL20" s="254"/>
      <c r="QQM20" s="254"/>
      <c r="QQN20" s="254"/>
      <c r="QQO20" s="254"/>
      <c r="QQP20" s="254"/>
      <c r="QQQ20" s="254"/>
      <c r="QQR20" s="254"/>
      <c r="QQS20" s="254"/>
      <c r="QQT20" s="254"/>
      <c r="QQU20" s="254"/>
      <c r="QQV20" s="254"/>
      <c r="QQW20" s="254"/>
      <c r="QQX20" s="254"/>
      <c r="QQY20" s="254"/>
      <c r="QQZ20" s="254"/>
      <c r="QRA20" s="254"/>
      <c r="QRB20" s="254"/>
      <c r="QRC20" s="254"/>
      <c r="QRD20" s="254"/>
      <c r="QRE20" s="254"/>
      <c r="QRF20" s="254"/>
      <c r="QRG20" s="254"/>
      <c r="QRH20" s="254"/>
      <c r="QRI20" s="254"/>
      <c r="QRJ20" s="254"/>
      <c r="QRK20" s="254"/>
      <c r="QRL20" s="254"/>
      <c r="QRM20" s="254"/>
      <c r="QRN20" s="254"/>
      <c r="QRO20" s="254"/>
      <c r="QRP20" s="254"/>
      <c r="QRQ20" s="254"/>
      <c r="QRR20" s="254"/>
      <c r="QRS20" s="254"/>
      <c r="QRT20" s="254"/>
      <c r="QRU20" s="254"/>
      <c r="QRV20" s="254"/>
      <c r="QRW20" s="254"/>
      <c r="QRX20" s="254"/>
      <c r="QRY20" s="254"/>
      <c r="QRZ20" s="254"/>
      <c r="QSA20" s="254"/>
      <c r="QSB20" s="254"/>
      <c r="QSC20" s="254"/>
      <c r="QSD20" s="254"/>
      <c r="QSE20" s="254"/>
      <c r="QSF20" s="254"/>
      <c r="QSG20" s="254"/>
      <c r="QSH20" s="254"/>
      <c r="QSI20" s="254"/>
      <c r="QSJ20" s="254"/>
      <c r="QSK20" s="254"/>
      <c r="QSL20" s="254"/>
      <c r="QSM20" s="254"/>
      <c r="QSN20" s="254"/>
      <c r="QSO20" s="254"/>
      <c r="QSP20" s="254"/>
      <c r="QSQ20" s="254"/>
      <c r="QSR20" s="254"/>
      <c r="QSS20" s="254"/>
      <c r="QST20" s="254"/>
      <c r="QSU20" s="254"/>
      <c r="QSV20" s="254"/>
      <c r="QSW20" s="254"/>
      <c r="QSX20" s="254"/>
      <c r="QSY20" s="254"/>
      <c r="QSZ20" s="254"/>
      <c r="QTA20" s="254"/>
      <c r="QTB20" s="254"/>
      <c r="QTC20" s="254"/>
      <c r="QTD20" s="254"/>
      <c r="QTE20" s="254"/>
      <c r="QTF20" s="254"/>
      <c r="QTG20" s="254"/>
      <c r="QTH20" s="254"/>
      <c r="QTI20" s="254"/>
      <c r="QTJ20" s="254"/>
      <c r="QTK20" s="254"/>
      <c r="QTL20" s="254"/>
      <c r="QTM20" s="254"/>
      <c r="QTN20" s="254"/>
      <c r="QTO20" s="254"/>
      <c r="QTP20" s="254"/>
      <c r="QTQ20" s="254"/>
      <c r="QTR20" s="254"/>
      <c r="QTS20" s="254"/>
      <c r="QTT20" s="254"/>
      <c r="QTU20" s="254"/>
      <c r="QTV20" s="254"/>
      <c r="QTW20" s="254"/>
      <c r="QTX20" s="254"/>
      <c r="QTY20" s="254"/>
      <c r="QTZ20" s="254"/>
      <c r="QUA20" s="254"/>
      <c r="QUB20" s="254"/>
      <c r="QUC20" s="254"/>
      <c r="QUD20" s="254"/>
      <c r="QUE20" s="254"/>
      <c r="QUF20" s="254"/>
      <c r="QUG20" s="254"/>
      <c r="QUH20" s="254"/>
      <c r="QUI20" s="254"/>
      <c r="QUJ20" s="254"/>
      <c r="QUK20" s="254"/>
      <c r="QUL20" s="254"/>
      <c r="QUM20" s="254"/>
      <c r="QUN20" s="254"/>
      <c r="QUO20" s="254"/>
      <c r="QUP20" s="254"/>
      <c r="QUQ20" s="254"/>
      <c r="QUR20" s="254"/>
      <c r="QUS20" s="254"/>
      <c r="QUT20" s="254"/>
      <c r="QUU20" s="254"/>
      <c r="QUV20" s="254"/>
      <c r="QUW20" s="254"/>
      <c r="QUX20" s="254"/>
      <c r="QUY20" s="254"/>
      <c r="QUZ20" s="254"/>
      <c r="QVA20" s="254"/>
      <c r="QVB20" s="254"/>
      <c r="QVC20" s="254"/>
      <c r="QVD20" s="254"/>
      <c r="QVE20" s="254"/>
      <c r="QVF20" s="254"/>
      <c r="QVG20" s="254"/>
      <c r="QVH20" s="254"/>
      <c r="QVI20" s="254"/>
      <c r="QVJ20" s="254"/>
      <c r="QVK20" s="254"/>
      <c r="QVL20" s="254"/>
      <c r="QVM20" s="254"/>
      <c r="QVN20" s="254"/>
      <c r="QVO20" s="254"/>
      <c r="QVP20" s="254"/>
      <c r="QVQ20" s="254"/>
      <c r="QVR20" s="254"/>
      <c r="QVS20" s="254"/>
      <c r="QVT20" s="254"/>
      <c r="QVU20" s="254"/>
      <c r="QVV20" s="254"/>
      <c r="QVW20" s="254"/>
      <c r="QVX20" s="254"/>
      <c r="QVY20" s="254"/>
      <c r="QVZ20" s="254"/>
      <c r="QWA20" s="254"/>
      <c r="QWB20" s="254"/>
      <c r="QWC20" s="254"/>
      <c r="QWD20" s="254"/>
      <c r="QWE20" s="254"/>
      <c r="QWF20" s="254"/>
      <c r="QWG20" s="254"/>
      <c r="QWH20" s="254"/>
      <c r="QWI20" s="254"/>
      <c r="QWJ20" s="254"/>
      <c r="QWK20" s="254"/>
      <c r="QWL20" s="254"/>
      <c r="QWM20" s="254"/>
      <c r="QWN20" s="254"/>
      <c r="QWO20" s="254"/>
      <c r="QWP20" s="254"/>
      <c r="QWQ20" s="254"/>
      <c r="QWR20" s="254"/>
      <c r="QWS20" s="254"/>
      <c r="QWT20" s="254"/>
      <c r="QWU20" s="254"/>
      <c r="QWV20" s="254"/>
      <c r="QWW20" s="254"/>
      <c r="QWX20" s="254"/>
      <c r="QWY20" s="254"/>
      <c r="QWZ20" s="254"/>
      <c r="QXA20" s="254"/>
      <c r="QXB20" s="254"/>
      <c r="QXC20" s="254"/>
      <c r="QXD20" s="254"/>
      <c r="QXE20" s="254"/>
      <c r="QXF20" s="254"/>
      <c r="QXG20" s="254"/>
      <c r="QXH20" s="254"/>
      <c r="QXI20" s="254"/>
      <c r="QXJ20" s="254"/>
      <c r="QXK20" s="254"/>
      <c r="QXL20" s="254"/>
      <c r="QXM20" s="254"/>
      <c r="QXN20" s="254"/>
      <c r="QXO20" s="254"/>
      <c r="QXP20" s="254"/>
      <c r="QXQ20" s="254"/>
      <c r="QXR20" s="254"/>
      <c r="QXS20" s="254"/>
      <c r="QXT20" s="254"/>
      <c r="QXU20" s="254"/>
      <c r="QXV20" s="254"/>
      <c r="QXW20" s="254"/>
      <c r="QXX20" s="254"/>
      <c r="QXY20" s="254"/>
      <c r="QXZ20" s="254"/>
      <c r="QYA20" s="254"/>
      <c r="QYB20" s="254"/>
      <c r="QYC20" s="254"/>
      <c r="QYD20" s="254"/>
      <c r="QYE20" s="254"/>
      <c r="QYF20" s="254"/>
      <c r="QYG20" s="254"/>
      <c r="QYH20" s="254"/>
      <c r="QYI20" s="254"/>
      <c r="QYJ20" s="254"/>
      <c r="QYK20" s="254"/>
      <c r="QYL20" s="254"/>
      <c r="QYM20" s="254"/>
      <c r="QYN20" s="254"/>
      <c r="QYO20" s="254"/>
      <c r="QYP20" s="254"/>
      <c r="QYQ20" s="254"/>
      <c r="QYR20" s="254"/>
      <c r="QYS20" s="254"/>
      <c r="QYT20" s="254"/>
      <c r="QYU20" s="254"/>
      <c r="QYV20" s="254"/>
      <c r="QYW20" s="254"/>
      <c r="QYX20" s="254"/>
      <c r="QYY20" s="254"/>
      <c r="QYZ20" s="254"/>
      <c r="QZA20" s="254"/>
      <c r="QZB20" s="254"/>
      <c r="QZC20" s="254"/>
      <c r="QZD20" s="254"/>
      <c r="QZE20" s="254"/>
      <c r="QZF20" s="254"/>
      <c r="QZG20" s="254"/>
      <c r="QZH20" s="254"/>
      <c r="QZI20" s="254"/>
      <c r="QZJ20" s="254"/>
      <c r="QZK20" s="254"/>
      <c r="QZL20" s="254"/>
      <c r="QZM20" s="254"/>
      <c r="QZN20" s="254"/>
      <c r="QZO20" s="254"/>
      <c r="QZP20" s="254"/>
      <c r="QZQ20" s="254"/>
      <c r="QZR20" s="254"/>
      <c r="QZS20" s="254"/>
      <c r="QZT20" s="254"/>
      <c r="QZU20" s="254"/>
      <c r="QZV20" s="254"/>
      <c r="QZW20" s="254"/>
      <c r="QZX20" s="254"/>
      <c r="QZY20" s="254"/>
      <c r="QZZ20" s="254"/>
      <c r="RAA20" s="254"/>
      <c r="RAB20" s="254"/>
      <c r="RAC20" s="254"/>
      <c r="RAD20" s="254"/>
      <c r="RAE20" s="254"/>
      <c r="RAF20" s="254"/>
      <c r="RAG20" s="254"/>
      <c r="RAH20" s="254"/>
      <c r="RAI20" s="254"/>
      <c r="RAJ20" s="254"/>
      <c r="RAK20" s="254"/>
      <c r="RAL20" s="254"/>
      <c r="RAM20" s="254"/>
      <c r="RAN20" s="254"/>
      <c r="RAO20" s="254"/>
      <c r="RAP20" s="254"/>
      <c r="RAQ20" s="254"/>
      <c r="RAR20" s="254"/>
      <c r="RAS20" s="254"/>
      <c r="RAT20" s="254"/>
      <c r="RAU20" s="254"/>
      <c r="RAV20" s="254"/>
      <c r="RAW20" s="254"/>
      <c r="RAX20" s="254"/>
      <c r="RAY20" s="254"/>
      <c r="RAZ20" s="254"/>
      <c r="RBA20" s="254"/>
      <c r="RBB20" s="254"/>
      <c r="RBC20" s="254"/>
      <c r="RBD20" s="254"/>
      <c r="RBE20" s="254"/>
      <c r="RBF20" s="254"/>
      <c r="RBG20" s="254"/>
      <c r="RBH20" s="254"/>
      <c r="RBI20" s="254"/>
      <c r="RBJ20" s="254"/>
      <c r="RBK20" s="254"/>
      <c r="RBL20" s="254"/>
      <c r="RBM20" s="254"/>
      <c r="RBN20" s="254"/>
      <c r="RBO20" s="254"/>
      <c r="RBP20" s="254"/>
      <c r="RBQ20" s="254"/>
      <c r="RBR20" s="254"/>
      <c r="RBS20" s="254"/>
      <c r="RBT20" s="254"/>
      <c r="RBU20" s="254"/>
      <c r="RBV20" s="254"/>
      <c r="RBW20" s="254"/>
      <c r="RBX20" s="254"/>
      <c r="RBY20" s="254"/>
      <c r="RBZ20" s="254"/>
      <c r="RCA20" s="254"/>
      <c r="RCB20" s="254"/>
      <c r="RCC20" s="254"/>
      <c r="RCD20" s="254"/>
      <c r="RCE20" s="254"/>
      <c r="RCF20" s="254"/>
      <c r="RCG20" s="254"/>
      <c r="RCH20" s="254"/>
      <c r="RCI20" s="254"/>
      <c r="RCJ20" s="254"/>
      <c r="RCK20" s="254"/>
      <c r="RCL20" s="254"/>
      <c r="RCM20" s="254"/>
      <c r="RCN20" s="254"/>
      <c r="RCO20" s="254"/>
      <c r="RCP20" s="254"/>
      <c r="RCQ20" s="254"/>
      <c r="RCR20" s="254"/>
      <c r="RCS20" s="254"/>
      <c r="RCT20" s="254"/>
      <c r="RCU20" s="254"/>
      <c r="RCV20" s="254"/>
      <c r="RCW20" s="254"/>
      <c r="RCX20" s="254"/>
      <c r="RCY20" s="254"/>
      <c r="RCZ20" s="254"/>
      <c r="RDA20" s="254"/>
      <c r="RDB20" s="254"/>
      <c r="RDC20" s="254"/>
      <c r="RDD20" s="254"/>
      <c r="RDE20" s="254"/>
      <c r="RDF20" s="254"/>
      <c r="RDG20" s="254"/>
      <c r="RDH20" s="254"/>
      <c r="RDI20" s="254"/>
      <c r="RDJ20" s="254"/>
      <c r="RDK20" s="254"/>
      <c r="RDL20" s="254"/>
      <c r="RDM20" s="254"/>
      <c r="RDN20" s="254"/>
      <c r="RDO20" s="254"/>
      <c r="RDP20" s="254"/>
      <c r="RDQ20" s="254"/>
      <c r="RDR20" s="254"/>
      <c r="RDS20" s="254"/>
      <c r="RDT20" s="254"/>
      <c r="RDU20" s="254"/>
      <c r="RDV20" s="254"/>
      <c r="RDW20" s="254"/>
      <c r="RDX20" s="254"/>
      <c r="RDY20" s="254"/>
      <c r="RDZ20" s="254"/>
      <c r="REA20" s="254"/>
      <c r="REB20" s="254"/>
      <c r="REC20" s="254"/>
      <c r="RED20" s="254"/>
      <c r="REE20" s="254"/>
      <c r="REF20" s="254"/>
      <c r="REG20" s="254"/>
      <c r="REH20" s="254"/>
      <c r="REI20" s="254"/>
      <c r="REJ20" s="254"/>
      <c r="REK20" s="254"/>
      <c r="REL20" s="254"/>
      <c r="REM20" s="254"/>
      <c r="REN20" s="254"/>
      <c r="REO20" s="254"/>
      <c r="REP20" s="254"/>
      <c r="REQ20" s="254"/>
      <c r="RER20" s="254"/>
      <c r="RES20" s="254"/>
      <c r="RET20" s="254"/>
      <c r="REU20" s="254"/>
      <c r="REV20" s="254"/>
      <c r="REW20" s="254"/>
      <c r="REX20" s="254"/>
      <c r="REY20" s="254"/>
      <c r="REZ20" s="254"/>
      <c r="RFA20" s="254"/>
      <c r="RFB20" s="254"/>
      <c r="RFC20" s="254"/>
      <c r="RFD20" s="254"/>
      <c r="RFE20" s="254"/>
      <c r="RFF20" s="254"/>
      <c r="RFG20" s="254"/>
      <c r="RFH20" s="254"/>
      <c r="RFI20" s="254"/>
      <c r="RFJ20" s="254"/>
      <c r="RFK20" s="254"/>
      <c r="RFL20" s="254"/>
      <c r="RFM20" s="254"/>
      <c r="RFN20" s="254"/>
      <c r="RFO20" s="254"/>
      <c r="RFP20" s="254"/>
      <c r="RFQ20" s="254"/>
      <c r="RFR20" s="254"/>
      <c r="RFS20" s="254"/>
      <c r="RFT20" s="254"/>
      <c r="RFU20" s="254"/>
      <c r="RFV20" s="254"/>
      <c r="RFW20" s="254"/>
      <c r="RFX20" s="254"/>
      <c r="RFY20" s="254"/>
      <c r="RFZ20" s="254"/>
      <c r="RGA20" s="254"/>
      <c r="RGB20" s="254"/>
      <c r="RGC20" s="254"/>
      <c r="RGD20" s="254"/>
      <c r="RGE20" s="254"/>
      <c r="RGF20" s="254"/>
      <c r="RGG20" s="254"/>
      <c r="RGH20" s="254"/>
      <c r="RGI20" s="254"/>
      <c r="RGJ20" s="254"/>
      <c r="RGK20" s="254"/>
      <c r="RGL20" s="254"/>
      <c r="RGM20" s="254"/>
      <c r="RGN20" s="254"/>
      <c r="RGO20" s="254"/>
      <c r="RGP20" s="254"/>
      <c r="RGQ20" s="254"/>
      <c r="RGR20" s="254"/>
      <c r="RGS20" s="254"/>
      <c r="RGT20" s="254"/>
      <c r="RGU20" s="254"/>
      <c r="RGV20" s="254"/>
      <c r="RGW20" s="254"/>
      <c r="RGX20" s="254"/>
      <c r="RGY20" s="254"/>
      <c r="RGZ20" s="254"/>
      <c r="RHA20" s="254"/>
      <c r="RHB20" s="254"/>
      <c r="RHC20" s="254"/>
      <c r="RHD20" s="254"/>
      <c r="RHE20" s="254"/>
      <c r="RHF20" s="254"/>
      <c r="RHG20" s="254"/>
      <c r="RHH20" s="254"/>
      <c r="RHI20" s="254"/>
      <c r="RHJ20" s="254"/>
      <c r="RHK20" s="254"/>
      <c r="RHL20" s="254"/>
      <c r="RHM20" s="254"/>
      <c r="RHN20" s="254"/>
      <c r="RHO20" s="254"/>
      <c r="RHP20" s="254"/>
      <c r="RHQ20" s="254"/>
      <c r="RHR20" s="254"/>
      <c r="RHS20" s="254"/>
      <c r="RHT20" s="254"/>
      <c r="RHU20" s="254"/>
      <c r="RHV20" s="254"/>
      <c r="RHW20" s="254"/>
      <c r="RHX20" s="254"/>
      <c r="RHY20" s="254"/>
      <c r="RHZ20" s="254"/>
      <c r="RIA20" s="254"/>
      <c r="RIB20" s="254"/>
      <c r="RIC20" s="254"/>
      <c r="RID20" s="254"/>
      <c r="RIE20" s="254"/>
      <c r="RIF20" s="254"/>
      <c r="RIG20" s="254"/>
      <c r="RIH20" s="254"/>
      <c r="RII20" s="254"/>
      <c r="RIJ20" s="254"/>
      <c r="RIK20" s="254"/>
      <c r="RIL20" s="254"/>
      <c r="RIM20" s="254"/>
      <c r="RIN20" s="254"/>
      <c r="RIO20" s="254"/>
      <c r="RIP20" s="254"/>
      <c r="RIQ20" s="254"/>
      <c r="RIR20" s="254"/>
      <c r="RIS20" s="254"/>
      <c r="RIT20" s="254"/>
      <c r="RIU20" s="254"/>
      <c r="RIV20" s="254"/>
      <c r="RIW20" s="254"/>
      <c r="RIX20" s="254"/>
      <c r="RIY20" s="254"/>
      <c r="RIZ20" s="254"/>
      <c r="RJA20" s="254"/>
      <c r="RJB20" s="254"/>
      <c r="RJC20" s="254"/>
      <c r="RJD20" s="254"/>
      <c r="RJE20" s="254"/>
      <c r="RJF20" s="254"/>
      <c r="RJG20" s="254"/>
      <c r="RJH20" s="254"/>
      <c r="RJI20" s="254"/>
      <c r="RJJ20" s="254"/>
      <c r="RJK20" s="254"/>
      <c r="RJL20" s="254"/>
      <c r="RJM20" s="254"/>
      <c r="RJN20" s="254"/>
      <c r="RJO20" s="254"/>
      <c r="RJP20" s="254"/>
      <c r="RJQ20" s="254"/>
      <c r="RJR20" s="254"/>
      <c r="RJS20" s="254"/>
      <c r="RJT20" s="254"/>
      <c r="RJU20" s="254"/>
      <c r="RJV20" s="254"/>
      <c r="RJW20" s="254"/>
      <c r="RJX20" s="254"/>
      <c r="RJY20" s="254"/>
      <c r="RJZ20" s="254"/>
      <c r="RKA20" s="254"/>
      <c r="RKB20" s="254"/>
      <c r="RKC20" s="254"/>
      <c r="RKD20" s="254"/>
      <c r="RKE20" s="254"/>
      <c r="RKF20" s="254"/>
      <c r="RKG20" s="254"/>
      <c r="RKH20" s="254"/>
      <c r="RKI20" s="254"/>
      <c r="RKJ20" s="254"/>
      <c r="RKK20" s="254"/>
      <c r="RKL20" s="254"/>
      <c r="RKM20" s="254"/>
      <c r="RKN20" s="254"/>
      <c r="RKO20" s="254"/>
      <c r="RKP20" s="254"/>
      <c r="RKQ20" s="254"/>
      <c r="RKR20" s="254"/>
      <c r="RKS20" s="254"/>
      <c r="RKT20" s="254"/>
      <c r="RKU20" s="254"/>
      <c r="RKV20" s="254"/>
      <c r="RKW20" s="254"/>
      <c r="RKX20" s="254"/>
      <c r="RKY20" s="254"/>
      <c r="RKZ20" s="254"/>
      <c r="RLA20" s="254"/>
      <c r="RLB20" s="254"/>
      <c r="RLC20" s="254"/>
      <c r="RLD20" s="254"/>
      <c r="RLE20" s="254"/>
      <c r="RLF20" s="254"/>
      <c r="RLG20" s="254"/>
      <c r="RLH20" s="254"/>
      <c r="RLI20" s="254"/>
      <c r="RLJ20" s="254"/>
      <c r="RLK20" s="254"/>
      <c r="RLL20" s="254"/>
      <c r="RLM20" s="254"/>
      <c r="RLN20" s="254"/>
      <c r="RLO20" s="254"/>
      <c r="RLP20" s="254"/>
      <c r="RLQ20" s="254"/>
      <c r="RLR20" s="254"/>
      <c r="RLS20" s="254"/>
      <c r="RLT20" s="254"/>
      <c r="RLU20" s="254"/>
      <c r="RLV20" s="254"/>
      <c r="RLW20" s="254"/>
      <c r="RLX20" s="254"/>
      <c r="RLY20" s="254"/>
      <c r="RLZ20" s="254"/>
      <c r="RMA20" s="254"/>
      <c r="RMB20" s="254"/>
      <c r="RMC20" s="254"/>
      <c r="RMD20" s="254"/>
      <c r="RME20" s="254"/>
      <c r="RMF20" s="254"/>
      <c r="RMG20" s="254"/>
      <c r="RMH20" s="254"/>
      <c r="RMI20" s="254"/>
      <c r="RMJ20" s="254"/>
      <c r="RMK20" s="254"/>
      <c r="RML20" s="254"/>
      <c r="RMM20" s="254"/>
      <c r="RMN20" s="254"/>
      <c r="RMO20" s="254"/>
      <c r="RMP20" s="254"/>
      <c r="RMQ20" s="254"/>
      <c r="RMR20" s="254"/>
      <c r="RMS20" s="254"/>
      <c r="RMT20" s="254"/>
      <c r="RMU20" s="254"/>
      <c r="RMV20" s="254"/>
      <c r="RMW20" s="254"/>
      <c r="RMX20" s="254"/>
      <c r="RMY20" s="254"/>
      <c r="RMZ20" s="254"/>
      <c r="RNA20" s="254"/>
      <c r="RNB20" s="254"/>
      <c r="RNC20" s="254"/>
      <c r="RND20" s="254"/>
      <c r="RNE20" s="254"/>
      <c r="RNF20" s="254"/>
      <c r="RNG20" s="254"/>
      <c r="RNH20" s="254"/>
      <c r="RNI20" s="254"/>
      <c r="RNJ20" s="254"/>
      <c r="RNK20" s="254"/>
      <c r="RNL20" s="254"/>
      <c r="RNM20" s="254"/>
      <c r="RNN20" s="254"/>
      <c r="RNO20" s="254"/>
      <c r="RNP20" s="254"/>
      <c r="RNQ20" s="254"/>
      <c r="RNR20" s="254"/>
      <c r="RNS20" s="254"/>
      <c r="RNT20" s="254"/>
      <c r="RNU20" s="254"/>
      <c r="RNV20" s="254"/>
      <c r="RNW20" s="254"/>
      <c r="RNX20" s="254"/>
      <c r="RNY20" s="254"/>
      <c r="RNZ20" s="254"/>
      <c r="ROA20" s="254"/>
      <c r="ROB20" s="254"/>
      <c r="ROC20" s="254"/>
      <c r="ROD20" s="254"/>
      <c r="ROE20" s="254"/>
      <c r="ROF20" s="254"/>
      <c r="ROG20" s="254"/>
      <c r="ROH20" s="254"/>
      <c r="ROI20" s="254"/>
      <c r="ROJ20" s="254"/>
      <c r="ROK20" s="254"/>
      <c r="ROL20" s="254"/>
      <c r="ROM20" s="254"/>
      <c r="RON20" s="254"/>
      <c r="ROO20" s="254"/>
      <c r="ROP20" s="254"/>
      <c r="ROQ20" s="254"/>
      <c r="ROR20" s="254"/>
      <c r="ROS20" s="254"/>
      <c r="ROT20" s="254"/>
      <c r="ROU20" s="254"/>
      <c r="ROV20" s="254"/>
      <c r="ROW20" s="254"/>
      <c r="ROX20" s="254"/>
      <c r="ROY20" s="254"/>
      <c r="ROZ20" s="254"/>
      <c r="RPA20" s="254"/>
      <c r="RPB20" s="254"/>
      <c r="RPC20" s="254"/>
      <c r="RPD20" s="254"/>
      <c r="RPE20" s="254"/>
      <c r="RPF20" s="254"/>
      <c r="RPG20" s="254"/>
      <c r="RPH20" s="254"/>
      <c r="RPI20" s="254"/>
      <c r="RPJ20" s="254"/>
      <c r="RPK20" s="254"/>
      <c r="RPL20" s="254"/>
      <c r="RPM20" s="254"/>
      <c r="RPN20" s="254"/>
      <c r="RPO20" s="254"/>
      <c r="RPP20" s="254"/>
      <c r="RPQ20" s="254"/>
      <c r="RPR20" s="254"/>
      <c r="RPS20" s="254"/>
      <c r="RPT20" s="254"/>
      <c r="RPU20" s="254"/>
      <c r="RPV20" s="254"/>
      <c r="RPW20" s="254"/>
      <c r="RPX20" s="254"/>
      <c r="RPY20" s="254"/>
      <c r="RPZ20" s="254"/>
      <c r="RQA20" s="254"/>
      <c r="RQB20" s="254"/>
      <c r="RQC20" s="254"/>
      <c r="RQD20" s="254"/>
      <c r="RQE20" s="254"/>
      <c r="RQF20" s="254"/>
      <c r="RQG20" s="254"/>
      <c r="RQH20" s="254"/>
      <c r="RQI20" s="254"/>
      <c r="RQJ20" s="254"/>
      <c r="RQK20" s="254"/>
      <c r="RQL20" s="254"/>
      <c r="RQM20" s="254"/>
      <c r="RQN20" s="254"/>
      <c r="RQO20" s="254"/>
      <c r="RQP20" s="254"/>
      <c r="RQQ20" s="254"/>
      <c r="RQR20" s="254"/>
      <c r="RQS20" s="254"/>
      <c r="RQT20" s="254"/>
      <c r="RQU20" s="254"/>
      <c r="RQV20" s="254"/>
      <c r="RQW20" s="254"/>
      <c r="RQX20" s="254"/>
      <c r="RQY20" s="254"/>
      <c r="RQZ20" s="254"/>
      <c r="RRA20" s="254"/>
      <c r="RRB20" s="254"/>
      <c r="RRC20" s="254"/>
      <c r="RRD20" s="254"/>
      <c r="RRE20" s="254"/>
      <c r="RRF20" s="254"/>
      <c r="RRG20" s="254"/>
      <c r="RRH20" s="254"/>
      <c r="RRI20" s="254"/>
      <c r="RRJ20" s="254"/>
      <c r="RRK20" s="254"/>
      <c r="RRL20" s="254"/>
      <c r="RRM20" s="254"/>
      <c r="RRN20" s="254"/>
      <c r="RRO20" s="254"/>
      <c r="RRP20" s="254"/>
      <c r="RRQ20" s="254"/>
      <c r="RRR20" s="254"/>
      <c r="RRS20" s="254"/>
      <c r="RRT20" s="254"/>
      <c r="RRU20" s="254"/>
      <c r="RRV20" s="254"/>
      <c r="RRW20" s="254"/>
      <c r="RRX20" s="254"/>
      <c r="RRY20" s="254"/>
      <c r="RRZ20" s="254"/>
      <c r="RSA20" s="254"/>
      <c r="RSB20" s="254"/>
      <c r="RSC20" s="254"/>
      <c r="RSD20" s="254"/>
      <c r="RSE20" s="254"/>
      <c r="RSF20" s="254"/>
      <c r="RSG20" s="254"/>
      <c r="RSH20" s="254"/>
      <c r="RSI20" s="254"/>
      <c r="RSJ20" s="254"/>
      <c r="RSK20" s="254"/>
      <c r="RSL20" s="254"/>
      <c r="RSM20" s="254"/>
      <c r="RSN20" s="254"/>
      <c r="RSO20" s="254"/>
      <c r="RSP20" s="254"/>
      <c r="RSQ20" s="254"/>
      <c r="RSR20" s="254"/>
      <c r="RSS20" s="254"/>
      <c r="RST20" s="254"/>
      <c r="RSU20" s="254"/>
      <c r="RSV20" s="254"/>
      <c r="RSW20" s="254"/>
      <c r="RSX20" s="254"/>
      <c r="RSY20" s="254"/>
      <c r="RSZ20" s="254"/>
      <c r="RTA20" s="254"/>
      <c r="RTB20" s="254"/>
      <c r="RTC20" s="254"/>
      <c r="RTD20" s="254"/>
      <c r="RTE20" s="254"/>
      <c r="RTF20" s="254"/>
      <c r="RTG20" s="254"/>
      <c r="RTH20" s="254"/>
      <c r="RTI20" s="254"/>
      <c r="RTJ20" s="254"/>
      <c r="RTK20" s="254"/>
      <c r="RTL20" s="254"/>
      <c r="RTM20" s="254"/>
      <c r="RTN20" s="254"/>
      <c r="RTO20" s="254"/>
      <c r="RTP20" s="254"/>
      <c r="RTQ20" s="254"/>
      <c r="RTR20" s="254"/>
      <c r="RTS20" s="254"/>
      <c r="RTT20" s="254"/>
      <c r="RTU20" s="254"/>
      <c r="RTV20" s="254"/>
      <c r="RTW20" s="254"/>
      <c r="RTX20" s="254"/>
      <c r="RTY20" s="254"/>
      <c r="RTZ20" s="254"/>
      <c r="RUA20" s="254"/>
      <c r="RUB20" s="254"/>
      <c r="RUC20" s="254"/>
      <c r="RUD20" s="254"/>
      <c r="RUE20" s="254"/>
      <c r="RUF20" s="254"/>
      <c r="RUG20" s="254"/>
      <c r="RUH20" s="254"/>
      <c r="RUI20" s="254"/>
      <c r="RUJ20" s="254"/>
      <c r="RUK20" s="254"/>
      <c r="RUL20" s="254"/>
      <c r="RUM20" s="254"/>
      <c r="RUN20" s="254"/>
      <c r="RUO20" s="254"/>
      <c r="RUP20" s="254"/>
      <c r="RUQ20" s="254"/>
      <c r="RUR20" s="254"/>
      <c r="RUS20" s="254"/>
      <c r="RUT20" s="254"/>
      <c r="RUU20" s="254"/>
      <c r="RUV20" s="254"/>
      <c r="RUW20" s="254"/>
      <c r="RUX20" s="254"/>
      <c r="RUY20" s="254"/>
      <c r="RUZ20" s="254"/>
      <c r="RVA20" s="254"/>
      <c r="RVB20" s="254"/>
      <c r="RVC20" s="254"/>
      <c r="RVD20" s="254"/>
      <c r="RVE20" s="254"/>
      <c r="RVF20" s="254"/>
      <c r="RVG20" s="254"/>
      <c r="RVH20" s="254"/>
      <c r="RVI20" s="254"/>
      <c r="RVJ20" s="254"/>
      <c r="RVK20" s="254"/>
      <c r="RVL20" s="254"/>
      <c r="RVM20" s="254"/>
      <c r="RVN20" s="254"/>
      <c r="RVO20" s="254"/>
      <c r="RVP20" s="254"/>
      <c r="RVQ20" s="254"/>
      <c r="RVR20" s="254"/>
      <c r="RVS20" s="254"/>
      <c r="RVT20" s="254"/>
      <c r="RVU20" s="254"/>
      <c r="RVV20" s="254"/>
      <c r="RVW20" s="254"/>
      <c r="RVX20" s="254"/>
      <c r="RVY20" s="254"/>
      <c r="RVZ20" s="254"/>
      <c r="RWA20" s="254"/>
      <c r="RWB20" s="254"/>
      <c r="RWC20" s="254"/>
      <c r="RWD20" s="254"/>
      <c r="RWE20" s="254"/>
      <c r="RWF20" s="254"/>
      <c r="RWG20" s="254"/>
      <c r="RWH20" s="254"/>
      <c r="RWI20" s="254"/>
      <c r="RWJ20" s="254"/>
      <c r="RWK20" s="254"/>
      <c r="RWL20" s="254"/>
      <c r="RWM20" s="254"/>
      <c r="RWN20" s="254"/>
      <c r="RWO20" s="254"/>
      <c r="RWP20" s="254"/>
      <c r="RWQ20" s="254"/>
      <c r="RWR20" s="254"/>
      <c r="RWS20" s="254"/>
      <c r="RWT20" s="254"/>
      <c r="RWU20" s="254"/>
      <c r="RWV20" s="254"/>
      <c r="RWW20" s="254"/>
      <c r="RWX20" s="254"/>
      <c r="RWY20" s="254"/>
      <c r="RWZ20" s="254"/>
      <c r="RXA20" s="254"/>
      <c r="RXB20" s="254"/>
      <c r="RXC20" s="254"/>
      <c r="RXD20" s="254"/>
      <c r="RXE20" s="254"/>
      <c r="RXF20" s="254"/>
      <c r="RXG20" s="254"/>
      <c r="RXH20" s="254"/>
      <c r="RXI20" s="254"/>
      <c r="RXJ20" s="254"/>
      <c r="RXK20" s="254"/>
      <c r="RXL20" s="254"/>
      <c r="RXM20" s="254"/>
      <c r="RXN20" s="254"/>
      <c r="RXO20" s="254"/>
      <c r="RXP20" s="254"/>
      <c r="RXQ20" s="254"/>
      <c r="RXR20" s="254"/>
      <c r="RXS20" s="254"/>
      <c r="RXT20" s="254"/>
      <c r="RXU20" s="254"/>
      <c r="RXV20" s="254"/>
      <c r="RXW20" s="254"/>
      <c r="RXX20" s="254"/>
      <c r="RXY20" s="254"/>
      <c r="RXZ20" s="254"/>
      <c r="RYA20" s="254"/>
      <c r="RYB20" s="254"/>
      <c r="RYC20" s="254"/>
      <c r="RYD20" s="254"/>
      <c r="RYE20" s="254"/>
      <c r="RYF20" s="254"/>
      <c r="RYG20" s="254"/>
      <c r="RYH20" s="254"/>
      <c r="RYI20" s="254"/>
      <c r="RYJ20" s="254"/>
      <c r="RYK20" s="254"/>
      <c r="RYL20" s="254"/>
      <c r="RYM20" s="254"/>
      <c r="RYN20" s="254"/>
      <c r="RYO20" s="254"/>
      <c r="RYP20" s="254"/>
      <c r="RYQ20" s="254"/>
      <c r="RYR20" s="254"/>
      <c r="RYS20" s="254"/>
      <c r="RYT20" s="254"/>
      <c r="RYU20" s="254"/>
      <c r="RYV20" s="254"/>
      <c r="RYW20" s="254"/>
      <c r="RYX20" s="254"/>
      <c r="RYY20" s="254"/>
      <c r="RYZ20" s="254"/>
      <c r="RZA20" s="254"/>
      <c r="RZB20" s="254"/>
      <c r="RZC20" s="254"/>
      <c r="RZD20" s="254"/>
      <c r="RZE20" s="254"/>
      <c r="RZF20" s="254"/>
      <c r="RZG20" s="254"/>
      <c r="RZH20" s="254"/>
      <c r="RZI20" s="254"/>
      <c r="RZJ20" s="254"/>
      <c r="RZK20" s="254"/>
      <c r="RZL20" s="254"/>
      <c r="RZM20" s="254"/>
      <c r="RZN20" s="254"/>
      <c r="RZO20" s="254"/>
      <c r="RZP20" s="254"/>
      <c r="RZQ20" s="254"/>
      <c r="RZR20" s="254"/>
      <c r="RZS20" s="254"/>
      <c r="RZT20" s="254"/>
      <c r="RZU20" s="254"/>
      <c r="RZV20" s="254"/>
      <c r="RZW20" s="254"/>
      <c r="RZX20" s="254"/>
      <c r="RZY20" s="254"/>
      <c r="RZZ20" s="254"/>
      <c r="SAA20" s="254"/>
      <c r="SAB20" s="254"/>
      <c r="SAC20" s="254"/>
      <c r="SAD20" s="254"/>
      <c r="SAE20" s="254"/>
      <c r="SAF20" s="254"/>
      <c r="SAG20" s="254"/>
      <c r="SAH20" s="254"/>
      <c r="SAI20" s="254"/>
      <c r="SAJ20" s="254"/>
      <c r="SAK20" s="254"/>
      <c r="SAL20" s="254"/>
      <c r="SAM20" s="254"/>
      <c r="SAN20" s="254"/>
      <c r="SAO20" s="254"/>
      <c r="SAP20" s="254"/>
      <c r="SAQ20" s="254"/>
      <c r="SAR20" s="254"/>
      <c r="SAS20" s="254"/>
      <c r="SAT20" s="254"/>
      <c r="SAU20" s="254"/>
      <c r="SAV20" s="254"/>
      <c r="SAW20" s="254"/>
      <c r="SAX20" s="254"/>
      <c r="SAY20" s="254"/>
      <c r="SAZ20" s="254"/>
      <c r="SBA20" s="254"/>
      <c r="SBB20" s="254"/>
      <c r="SBC20" s="254"/>
      <c r="SBD20" s="254"/>
      <c r="SBE20" s="254"/>
      <c r="SBF20" s="254"/>
      <c r="SBG20" s="254"/>
      <c r="SBH20" s="254"/>
      <c r="SBI20" s="254"/>
      <c r="SBJ20" s="254"/>
      <c r="SBK20" s="254"/>
      <c r="SBL20" s="254"/>
      <c r="SBM20" s="254"/>
      <c r="SBN20" s="254"/>
      <c r="SBO20" s="254"/>
      <c r="SBP20" s="254"/>
      <c r="SBQ20" s="254"/>
      <c r="SBR20" s="254"/>
      <c r="SBS20" s="254"/>
      <c r="SBT20" s="254"/>
      <c r="SBU20" s="254"/>
      <c r="SBV20" s="254"/>
      <c r="SBW20" s="254"/>
      <c r="SBX20" s="254"/>
      <c r="SBY20" s="254"/>
      <c r="SBZ20" s="254"/>
      <c r="SCA20" s="254"/>
      <c r="SCB20" s="254"/>
      <c r="SCC20" s="254"/>
      <c r="SCD20" s="254"/>
      <c r="SCE20" s="254"/>
      <c r="SCF20" s="254"/>
      <c r="SCG20" s="254"/>
      <c r="SCH20" s="254"/>
      <c r="SCI20" s="254"/>
      <c r="SCJ20" s="254"/>
      <c r="SCK20" s="254"/>
      <c r="SCL20" s="254"/>
      <c r="SCM20" s="254"/>
      <c r="SCN20" s="254"/>
      <c r="SCO20" s="254"/>
      <c r="SCP20" s="254"/>
      <c r="SCQ20" s="254"/>
      <c r="SCR20" s="254"/>
      <c r="SCS20" s="254"/>
      <c r="SCT20" s="254"/>
      <c r="SCU20" s="254"/>
      <c r="SCV20" s="254"/>
      <c r="SCW20" s="254"/>
      <c r="SCX20" s="254"/>
      <c r="SCY20" s="254"/>
      <c r="SCZ20" s="254"/>
      <c r="SDA20" s="254"/>
      <c r="SDB20" s="254"/>
      <c r="SDC20" s="254"/>
      <c r="SDD20" s="254"/>
      <c r="SDE20" s="254"/>
      <c r="SDF20" s="254"/>
      <c r="SDG20" s="254"/>
      <c r="SDH20" s="254"/>
      <c r="SDI20" s="254"/>
      <c r="SDJ20" s="254"/>
      <c r="SDK20" s="254"/>
      <c r="SDL20" s="254"/>
      <c r="SDM20" s="254"/>
      <c r="SDN20" s="254"/>
      <c r="SDO20" s="254"/>
      <c r="SDP20" s="254"/>
      <c r="SDQ20" s="254"/>
      <c r="SDR20" s="254"/>
      <c r="SDS20" s="254"/>
      <c r="SDT20" s="254"/>
      <c r="SDU20" s="254"/>
      <c r="SDV20" s="254"/>
      <c r="SDW20" s="254"/>
      <c r="SDX20" s="254"/>
      <c r="SDY20" s="254"/>
      <c r="SDZ20" s="254"/>
      <c r="SEA20" s="254"/>
      <c r="SEB20" s="254"/>
      <c r="SEC20" s="254"/>
      <c r="SED20" s="254"/>
      <c r="SEE20" s="254"/>
      <c r="SEF20" s="254"/>
      <c r="SEG20" s="254"/>
      <c r="SEH20" s="254"/>
      <c r="SEI20" s="254"/>
      <c r="SEJ20" s="254"/>
      <c r="SEK20" s="254"/>
      <c r="SEL20" s="254"/>
      <c r="SEM20" s="254"/>
      <c r="SEN20" s="254"/>
      <c r="SEO20" s="254"/>
      <c r="SEP20" s="254"/>
      <c r="SEQ20" s="254"/>
      <c r="SER20" s="254"/>
      <c r="SES20" s="254"/>
      <c r="SET20" s="254"/>
      <c r="SEU20" s="254"/>
      <c r="SEV20" s="254"/>
      <c r="SEW20" s="254"/>
      <c r="SEX20" s="254"/>
      <c r="SEY20" s="254"/>
      <c r="SEZ20" s="254"/>
      <c r="SFA20" s="254"/>
      <c r="SFB20" s="254"/>
      <c r="SFC20" s="254"/>
      <c r="SFD20" s="254"/>
      <c r="SFE20" s="254"/>
      <c r="SFF20" s="254"/>
      <c r="SFG20" s="254"/>
      <c r="SFH20" s="254"/>
      <c r="SFI20" s="254"/>
      <c r="SFJ20" s="254"/>
      <c r="SFK20" s="254"/>
      <c r="SFL20" s="254"/>
      <c r="SFM20" s="254"/>
      <c r="SFN20" s="254"/>
      <c r="SFO20" s="254"/>
      <c r="SFP20" s="254"/>
      <c r="SFQ20" s="254"/>
      <c r="SFR20" s="254"/>
      <c r="SFS20" s="254"/>
      <c r="SFT20" s="254"/>
      <c r="SFU20" s="254"/>
      <c r="SFV20" s="254"/>
      <c r="SFW20" s="254"/>
      <c r="SFX20" s="254"/>
      <c r="SFY20" s="254"/>
      <c r="SFZ20" s="254"/>
      <c r="SGA20" s="254"/>
      <c r="SGB20" s="254"/>
      <c r="SGC20" s="254"/>
      <c r="SGD20" s="254"/>
      <c r="SGE20" s="254"/>
      <c r="SGF20" s="254"/>
      <c r="SGG20" s="254"/>
      <c r="SGH20" s="254"/>
      <c r="SGI20" s="254"/>
      <c r="SGJ20" s="254"/>
      <c r="SGK20" s="254"/>
      <c r="SGL20" s="254"/>
      <c r="SGM20" s="254"/>
      <c r="SGN20" s="254"/>
      <c r="SGO20" s="254"/>
      <c r="SGP20" s="254"/>
      <c r="SGQ20" s="254"/>
      <c r="SGR20" s="254"/>
      <c r="SGS20" s="254"/>
      <c r="SGT20" s="254"/>
      <c r="SGU20" s="254"/>
      <c r="SGV20" s="254"/>
      <c r="SGW20" s="254"/>
      <c r="SGX20" s="254"/>
      <c r="SGY20" s="254"/>
      <c r="SGZ20" s="254"/>
      <c r="SHA20" s="254"/>
      <c r="SHB20" s="254"/>
      <c r="SHC20" s="254"/>
      <c r="SHD20" s="254"/>
      <c r="SHE20" s="254"/>
      <c r="SHF20" s="254"/>
      <c r="SHG20" s="254"/>
      <c r="SHH20" s="254"/>
      <c r="SHI20" s="254"/>
      <c r="SHJ20" s="254"/>
      <c r="SHK20" s="254"/>
      <c r="SHL20" s="254"/>
      <c r="SHM20" s="254"/>
      <c r="SHN20" s="254"/>
      <c r="SHO20" s="254"/>
      <c r="SHP20" s="254"/>
      <c r="SHQ20" s="254"/>
      <c r="SHR20" s="254"/>
      <c r="SHS20" s="254"/>
      <c r="SHT20" s="254"/>
      <c r="SHU20" s="254"/>
      <c r="SHV20" s="254"/>
      <c r="SHW20" s="254"/>
      <c r="SHX20" s="254"/>
      <c r="SHY20" s="254"/>
      <c r="SHZ20" s="254"/>
      <c r="SIA20" s="254"/>
      <c r="SIB20" s="254"/>
      <c r="SIC20" s="254"/>
      <c r="SID20" s="254"/>
      <c r="SIE20" s="254"/>
      <c r="SIF20" s="254"/>
      <c r="SIG20" s="254"/>
      <c r="SIH20" s="254"/>
      <c r="SII20" s="254"/>
      <c r="SIJ20" s="254"/>
      <c r="SIK20" s="254"/>
      <c r="SIL20" s="254"/>
      <c r="SIM20" s="254"/>
      <c r="SIN20" s="254"/>
      <c r="SIO20" s="254"/>
      <c r="SIP20" s="254"/>
      <c r="SIQ20" s="254"/>
      <c r="SIR20" s="254"/>
      <c r="SIS20" s="254"/>
      <c r="SIT20" s="254"/>
      <c r="SIU20" s="254"/>
      <c r="SIV20" s="254"/>
      <c r="SIW20" s="254"/>
      <c r="SIX20" s="254"/>
      <c r="SIY20" s="254"/>
      <c r="SIZ20" s="254"/>
      <c r="SJA20" s="254"/>
      <c r="SJB20" s="254"/>
      <c r="SJC20" s="254"/>
      <c r="SJD20" s="254"/>
      <c r="SJE20" s="254"/>
      <c r="SJF20" s="254"/>
      <c r="SJG20" s="254"/>
      <c r="SJH20" s="254"/>
      <c r="SJI20" s="254"/>
      <c r="SJJ20" s="254"/>
      <c r="SJK20" s="254"/>
      <c r="SJL20" s="254"/>
      <c r="SJM20" s="254"/>
      <c r="SJN20" s="254"/>
      <c r="SJO20" s="254"/>
      <c r="SJP20" s="254"/>
      <c r="SJQ20" s="254"/>
      <c r="SJR20" s="254"/>
      <c r="SJS20" s="254"/>
      <c r="SJT20" s="254"/>
      <c r="SJU20" s="254"/>
      <c r="SJV20" s="254"/>
      <c r="SJW20" s="254"/>
      <c r="SJX20" s="254"/>
      <c r="SJY20" s="254"/>
      <c r="SJZ20" s="254"/>
      <c r="SKA20" s="254"/>
      <c r="SKB20" s="254"/>
      <c r="SKC20" s="254"/>
      <c r="SKD20" s="254"/>
      <c r="SKE20" s="254"/>
      <c r="SKF20" s="254"/>
      <c r="SKG20" s="254"/>
      <c r="SKH20" s="254"/>
      <c r="SKI20" s="254"/>
      <c r="SKJ20" s="254"/>
      <c r="SKK20" s="254"/>
      <c r="SKL20" s="254"/>
      <c r="SKM20" s="254"/>
      <c r="SKN20" s="254"/>
      <c r="SKO20" s="254"/>
      <c r="SKP20" s="254"/>
      <c r="SKQ20" s="254"/>
      <c r="SKR20" s="254"/>
      <c r="SKS20" s="254"/>
      <c r="SKT20" s="254"/>
      <c r="SKU20" s="254"/>
      <c r="SKV20" s="254"/>
      <c r="SKW20" s="254"/>
      <c r="SKX20" s="254"/>
      <c r="SKY20" s="254"/>
      <c r="SKZ20" s="254"/>
      <c r="SLA20" s="254"/>
      <c r="SLB20" s="254"/>
      <c r="SLC20" s="254"/>
      <c r="SLD20" s="254"/>
      <c r="SLE20" s="254"/>
      <c r="SLF20" s="254"/>
      <c r="SLG20" s="254"/>
      <c r="SLH20" s="254"/>
      <c r="SLI20" s="254"/>
      <c r="SLJ20" s="254"/>
      <c r="SLK20" s="254"/>
      <c r="SLL20" s="254"/>
      <c r="SLM20" s="254"/>
      <c r="SLN20" s="254"/>
      <c r="SLO20" s="254"/>
      <c r="SLP20" s="254"/>
      <c r="SLQ20" s="254"/>
      <c r="SLR20" s="254"/>
      <c r="SLS20" s="254"/>
      <c r="SLT20" s="254"/>
      <c r="SLU20" s="254"/>
      <c r="SLV20" s="254"/>
      <c r="SLW20" s="254"/>
      <c r="SLX20" s="254"/>
      <c r="SLY20" s="254"/>
      <c r="SLZ20" s="254"/>
      <c r="SMA20" s="254"/>
      <c r="SMB20" s="254"/>
      <c r="SMC20" s="254"/>
      <c r="SMD20" s="254"/>
      <c r="SME20" s="254"/>
      <c r="SMF20" s="254"/>
      <c r="SMG20" s="254"/>
      <c r="SMH20" s="254"/>
      <c r="SMI20" s="254"/>
      <c r="SMJ20" s="254"/>
      <c r="SMK20" s="254"/>
      <c r="SML20" s="254"/>
      <c r="SMM20" s="254"/>
      <c r="SMN20" s="254"/>
      <c r="SMO20" s="254"/>
      <c r="SMP20" s="254"/>
      <c r="SMQ20" s="254"/>
      <c r="SMR20" s="254"/>
      <c r="SMS20" s="254"/>
      <c r="SMT20" s="254"/>
      <c r="SMU20" s="254"/>
      <c r="SMV20" s="254"/>
      <c r="SMW20" s="254"/>
      <c r="SMX20" s="254"/>
      <c r="SMY20" s="254"/>
      <c r="SMZ20" s="254"/>
      <c r="SNA20" s="254"/>
      <c r="SNB20" s="254"/>
      <c r="SNC20" s="254"/>
      <c r="SND20" s="254"/>
      <c r="SNE20" s="254"/>
      <c r="SNF20" s="254"/>
      <c r="SNG20" s="254"/>
      <c r="SNH20" s="254"/>
      <c r="SNI20" s="254"/>
      <c r="SNJ20" s="254"/>
      <c r="SNK20" s="254"/>
      <c r="SNL20" s="254"/>
      <c r="SNM20" s="254"/>
      <c r="SNN20" s="254"/>
      <c r="SNO20" s="254"/>
      <c r="SNP20" s="254"/>
      <c r="SNQ20" s="254"/>
      <c r="SNR20" s="254"/>
      <c r="SNS20" s="254"/>
      <c r="SNT20" s="254"/>
      <c r="SNU20" s="254"/>
      <c r="SNV20" s="254"/>
      <c r="SNW20" s="254"/>
      <c r="SNX20" s="254"/>
      <c r="SNY20" s="254"/>
      <c r="SNZ20" s="254"/>
      <c r="SOA20" s="254"/>
      <c r="SOB20" s="254"/>
      <c r="SOC20" s="254"/>
      <c r="SOD20" s="254"/>
      <c r="SOE20" s="254"/>
      <c r="SOF20" s="254"/>
      <c r="SOG20" s="254"/>
      <c r="SOH20" s="254"/>
      <c r="SOI20" s="254"/>
      <c r="SOJ20" s="254"/>
      <c r="SOK20" s="254"/>
      <c r="SOL20" s="254"/>
      <c r="SOM20" s="254"/>
      <c r="SON20" s="254"/>
      <c r="SOO20" s="254"/>
      <c r="SOP20" s="254"/>
      <c r="SOQ20" s="254"/>
      <c r="SOR20" s="254"/>
      <c r="SOS20" s="254"/>
      <c r="SOT20" s="254"/>
      <c r="SOU20" s="254"/>
      <c r="SOV20" s="254"/>
      <c r="SOW20" s="254"/>
      <c r="SOX20" s="254"/>
      <c r="SOY20" s="254"/>
      <c r="SOZ20" s="254"/>
      <c r="SPA20" s="254"/>
      <c r="SPB20" s="254"/>
      <c r="SPC20" s="254"/>
      <c r="SPD20" s="254"/>
      <c r="SPE20" s="254"/>
      <c r="SPF20" s="254"/>
      <c r="SPG20" s="254"/>
      <c r="SPH20" s="254"/>
      <c r="SPI20" s="254"/>
      <c r="SPJ20" s="254"/>
      <c r="SPK20" s="254"/>
      <c r="SPL20" s="254"/>
      <c r="SPM20" s="254"/>
      <c r="SPN20" s="254"/>
      <c r="SPO20" s="254"/>
      <c r="SPP20" s="254"/>
      <c r="SPQ20" s="254"/>
      <c r="SPR20" s="254"/>
      <c r="SPS20" s="254"/>
      <c r="SPT20" s="254"/>
      <c r="SPU20" s="254"/>
      <c r="SPV20" s="254"/>
      <c r="SPW20" s="254"/>
      <c r="SPX20" s="254"/>
      <c r="SPY20" s="254"/>
      <c r="SPZ20" s="254"/>
      <c r="SQA20" s="254"/>
      <c r="SQB20" s="254"/>
      <c r="SQC20" s="254"/>
      <c r="SQD20" s="254"/>
      <c r="SQE20" s="254"/>
      <c r="SQF20" s="254"/>
      <c r="SQG20" s="254"/>
      <c r="SQH20" s="254"/>
      <c r="SQI20" s="254"/>
      <c r="SQJ20" s="254"/>
      <c r="SQK20" s="254"/>
      <c r="SQL20" s="254"/>
      <c r="SQM20" s="254"/>
      <c r="SQN20" s="254"/>
      <c r="SQO20" s="254"/>
      <c r="SQP20" s="254"/>
      <c r="SQQ20" s="254"/>
      <c r="SQR20" s="254"/>
      <c r="SQS20" s="254"/>
      <c r="SQT20" s="254"/>
      <c r="SQU20" s="254"/>
      <c r="SQV20" s="254"/>
      <c r="SQW20" s="254"/>
      <c r="SQX20" s="254"/>
      <c r="SQY20" s="254"/>
      <c r="SQZ20" s="254"/>
      <c r="SRA20" s="254"/>
      <c r="SRB20" s="254"/>
      <c r="SRC20" s="254"/>
      <c r="SRD20" s="254"/>
      <c r="SRE20" s="254"/>
      <c r="SRF20" s="254"/>
      <c r="SRG20" s="254"/>
      <c r="SRH20" s="254"/>
      <c r="SRI20" s="254"/>
      <c r="SRJ20" s="254"/>
      <c r="SRK20" s="254"/>
      <c r="SRL20" s="254"/>
      <c r="SRM20" s="254"/>
      <c r="SRN20" s="254"/>
      <c r="SRO20" s="254"/>
      <c r="SRP20" s="254"/>
      <c r="SRQ20" s="254"/>
      <c r="SRR20" s="254"/>
      <c r="SRS20" s="254"/>
      <c r="SRT20" s="254"/>
      <c r="SRU20" s="254"/>
      <c r="SRV20" s="254"/>
      <c r="SRW20" s="254"/>
      <c r="SRX20" s="254"/>
      <c r="SRY20" s="254"/>
      <c r="SRZ20" s="254"/>
      <c r="SSA20" s="254"/>
      <c r="SSB20" s="254"/>
      <c r="SSC20" s="254"/>
      <c r="SSD20" s="254"/>
      <c r="SSE20" s="254"/>
      <c r="SSF20" s="254"/>
      <c r="SSG20" s="254"/>
      <c r="SSH20" s="254"/>
      <c r="SSI20" s="254"/>
      <c r="SSJ20" s="254"/>
      <c r="SSK20" s="254"/>
      <c r="SSL20" s="254"/>
      <c r="SSM20" s="254"/>
      <c r="SSN20" s="254"/>
      <c r="SSO20" s="254"/>
      <c r="SSP20" s="254"/>
      <c r="SSQ20" s="254"/>
      <c r="SSR20" s="254"/>
      <c r="SSS20" s="254"/>
      <c r="SST20" s="254"/>
      <c r="SSU20" s="254"/>
      <c r="SSV20" s="254"/>
      <c r="SSW20" s="254"/>
      <c r="SSX20" s="254"/>
      <c r="SSY20" s="254"/>
      <c r="SSZ20" s="254"/>
      <c r="STA20" s="254"/>
      <c r="STB20" s="254"/>
      <c r="STC20" s="254"/>
      <c r="STD20" s="254"/>
      <c r="STE20" s="254"/>
      <c r="STF20" s="254"/>
      <c r="STG20" s="254"/>
      <c r="STH20" s="254"/>
      <c r="STI20" s="254"/>
      <c r="STJ20" s="254"/>
      <c r="STK20" s="254"/>
      <c r="STL20" s="254"/>
      <c r="STM20" s="254"/>
      <c r="STN20" s="254"/>
      <c r="STO20" s="254"/>
      <c r="STP20" s="254"/>
      <c r="STQ20" s="254"/>
      <c r="STR20" s="254"/>
      <c r="STS20" s="254"/>
      <c r="STT20" s="254"/>
      <c r="STU20" s="254"/>
      <c r="STV20" s="254"/>
      <c r="STW20" s="254"/>
      <c r="STX20" s="254"/>
      <c r="STY20" s="254"/>
      <c r="STZ20" s="254"/>
      <c r="SUA20" s="254"/>
      <c r="SUB20" s="254"/>
      <c r="SUC20" s="254"/>
      <c r="SUD20" s="254"/>
      <c r="SUE20" s="254"/>
      <c r="SUF20" s="254"/>
      <c r="SUG20" s="254"/>
      <c r="SUH20" s="254"/>
      <c r="SUI20" s="254"/>
      <c r="SUJ20" s="254"/>
      <c r="SUK20" s="254"/>
      <c r="SUL20" s="254"/>
      <c r="SUM20" s="254"/>
      <c r="SUN20" s="254"/>
      <c r="SUO20" s="254"/>
      <c r="SUP20" s="254"/>
      <c r="SUQ20" s="254"/>
      <c r="SUR20" s="254"/>
      <c r="SUS20" s="254"/>
      <c r="SUT20" s="254"/>
      <c r="SUU20" s="254"/>
      <c r="SUV20" s="254"/>
      <c r="SUW20" s="254"/>
      <c r="SUX20" s="254"/>
      <c r="SUY20" s="254"/>
      <c r="SUZ20" s="254"/>
      <c r="SVA20" s="254"/>
      <c r="SVB20" s="254"/>
      <c r="SVC20" s="254"/>
      <c r="SVD20" s="254"/>
      <c r="SVE20" s="254"/>
      <c r="SVF20" s="254"/>
      <c r="SVG20" s="254"/>
      <c r="SVH20" s="254"/>
      <c r="SVI20" s="254"/>
      <c r="SVJ20" s="254"/>
      <c r="SVK20" s="254"/>
      <c r="SVL20" s="254"/>
      <c r="SVM20" s="254"/>
      <c r="SVN20" s="254"/>
      <c r="SVO20" s="254"/>
      <c r="SVP20" s="254"/>
      <c r="SVQ20" s="254"/>
      <c r="SVR20" s="254"/>
      <c r="SVS20" s="254"/>
      <c r="SVT20" s="254"/>
      <c r="SVU20" s="254"/>
      <c r="SVV20" s="254"/>
      <c r="SVW20" s="254"/>
      <c r="SVX20" s="254"/>
      <c r="SVY20" s="254"/>
      <c r="SVZ20" s="254"/>
      <c r="SWA20" s="254"/>
      <c r="SWB20" s="254"/>
      <c r="SWC20" s="254"/>
      <c r="SWD20" s="254"/>
      <c r="SWE20" s="254"/>
      <c r="SWF20" s="254"/>
      <c r="SWG20" s="254"/>
      <c r="SWH20" s="254"/>
      <c r="SWI20" s="254"/>
      <c r="SWJ20" s="254"/>
      <c r="SWK20" s="254"/>
      <c r="SWL20" s="254"/>
      <c r="SWM20" s="254"/>
      <c r="SWN20" s="254"/>
      <c r="SWO20" s="254"/>
      <c r="SWP20" s="254"/>
      <c r="SWQ20" s="254"/>
      <c r="SWR20" s="254"/>
      <c r="SWS20" s="254"/>
      <c r="SWT20" s="254"/>
      <c r="SWU20" s="254"/>
      <c r="SWV20" s="254"/>
      <c r="SWW20" s="254"/>
      <c r="SWX20" s="254"/>
      <c r="SWY20" s="254"/>
      <c r="SWZ20" s="254"/>
      <c r="SXA20" s="254"/>
      <c r="SXB20" s="254"/>
      <c r="SXC20" s="254"/>
      <c r="SXD20" s="254"/>
      <c r="SXE20" s="254"/>
      <c r="SXF20" s="254"/>
      <c r="SXG20" s="254"/>
      <c r="SXH20" s="254"/>
      <c r="SXI20" s="254"/>
      <c r="SXJ20" s="254"/>
      <c r="SXK20" s="254"/>
      <c r="SXL20" s="254"/>
      <c r="SXM20" s="254"/>
      <c r="SXN20" s="254"/>
      <c r="SXO20" s="254"/>
      <c r="SXP20" s="254"/>
      <c r="SXQ20" s="254"/>
      <c r="SXR20" s="254"/>
      <c r="SXS20" s="254"/>
      <c r="SXT20" s="254"/>
      <c r="SXU20" s="254"/>
      <c r="SXV20" s="254"/>
      <c r="SXW20" s="254"/>
      <c r="SXX20" s="254"/>
      <c r="SXY20" s="254"/>
      <c r="SXZ20" s="254"/>
      <c r="SYA20" s="254"/>
      <c r="SYB20" s="254"/>
      <c r="SYC20" s="254"/>
      <c r="SYD20" s="254"/>
      <c r="SYE20" s="254"/>
      <c r="SYF20" s="254"/>
      <c r="SYG20" s="254"/>
      <c r="SYH20" s="254"/>
      <c r="SYI20" s="254"/>
      <c r="SYJ20" s="254"/>
      <c r="SYK20" s="254"/>
      <c r="SYL20" s="254"/>
      <c r="SYM20" s="254"/>
      <c r="SYN20" s="254"/>
      <c r="SYO20" s="254"/>
      <c r="SYP20" s="254"/>
      <c r="SYQ20" s="254"/>
      <c r="SYR20" s="254"/>
      <c r="SYS20" s="254"/>
      <c r="SYT20" s="254"/>
      <c r="SYU20" s="254"/>
      <c r="SYV20" s="254"/>
      <c r="SYW20" s="254"/>
      <c r="SYX20" s="254"/>
      <c r="SYY20" s="254"/>
      <c r="SYZ20" s="254"/>
      <c r="SZA20" s="254"/>
      <c r="SZB20" s="254"/>
      <c r="SZC20" s="254"/>
      <c r="SZD20" s="254"/>
      <c r="SZE20" s="254"/>
      <c r="SZF20" s="254"/>
      <c r="SZG20" s="254"/>
      <c r="SZH20" s="254"/>
      <c r="SZI20" s="254"/>
      <c r="SZJ20" s="254"/>
      <c r="SZK20" s="254"/>
      <c r="SZL20" s="254"/>
      <c r="SZM20" s="254"/>
      <c r="SZN20" s="254"/>
      <c r="SZO20" s="254"/>
      <c r="SZP20" s="254"/>
      <c r="SZQ20" s="254"/>
      <c r="SZR20" s="254"/>
      <c r="SZS20" s="254"/>
      <c r="SZT20" s="254"/>
      <c r="SZU20" s="254"/>
      <c r="SZV20" s="254"/>
      <c r="SZW20" s="254"/>
      <c r="SZX20" s="254"/>
      <c r="SZY20" s="254"/>
      <c r="SZZ20" s="254"/>
      <c r="TAA20" s="254"/>
      <c r="TAB20" s="254"/>
      <c r="TAC20" s="254"/>
      <c r="TAD20" s="254"/>
      <c r="TAE20" s="254"/>
      <c r="TAF20" s="254"/>
      <c r="TAG20" s="254"/>
      <c r="TAH20" s="254"/>
      <c r="TAI20" s="254"/>
      <c r="TAJ20" s="254"/>
      <c r="TAK20" s="254"/>
      <c r="TAL20" s="254"/>
      <c r="TAM20" s="254"/>
      <c r="TAN20" s="254"/>
      <c r="TAO20" s="254"/>
      <c r="TAP20" s="254"/>
      <c r="TAQ20" s="254"/>
      <c r="TAR20" s="254"/>
      <c r="TAS20" s="254"/>
      <c r="TAT20" s="254"/>
      <c r="TAU20" s="254"/>
      <c r="TAV20" s="254"/>
      <c r="TAW20" s="254"/>
      <c r="TAX20" s="254"/>
      <c r="TAY20" s="254"/>
      <c r="TAZ20" s="254"/>
      <c r="TBA20" s="254"/>
      <c r="TBB20" s="254"/>
      <c r="TBC20" s="254"/>
      <c r="TBD20" s="254"/>
      <c r="TBE20" s="254"/>
      <c r="TBF20" s="254"/>
      <c r="TBG20" s="254"/>
      <c r="TBH20" s="254"/>
      <c r="TBI20" s="254"/>
      <c r="TBJ20" s="254"/>
      <c r="TBK20" s="254"/>
      <c r="TBL20" s="254"/>
      <c r="TBM20" s="254"/>
      <c r="TBN20" s="254"/>
      <c r="TBO20" s="254"/>
      <c r="TBP20" s="254"/>
      <c r="TBQ20" s="254"/>
      <c r="TBR20" s="254"/>
      <c r="TBS20" s="254"/>
      <c r="TBT20" s="254"/>
      <c r="TBU20" s="254"/>
      <c r="TBV20" s="254"/>
      <c r="TBW20" s="254"/>
      <c r="TBX20" s="254"/>
      <c r="TBY20" s="254"/>
      <c r="TBZ20" s="254"/>
      <c r="TCA20" s="254"/>
      <c r="TCB20" s="254"/>
      <c r="TCC20" s="254"/>
      <c r="TCD20" s="254"/>
      <c r="TCE20" s="254"/>
      <c r="TCF20" s="254"/>
      <c r="TCG20" s="254"/>
      <c r="TCH20" s="254"/>
      <c r="TCI20" s="254"/>
      <c r="TCJ20" s="254"/>
      <c r="TCK20" s="254"/>
      <c r="TCL20" s="254"/>
      <c r="TCM20" s="254"/>
      <c r="TCN20" s="254"/>
      <c r="TCO20" s="254"/>
      <c r="TCP20" s="254"/>
      <c r="TCQ20" s="254"/>
      <c r="TCR20" s="254"/>
      <c r="TCS20" s="254"/>
      <c r="TCT20" s="254"/>
      <c r="TCU20" s="254"/>
      <c r="TCV20" s="254"/>
      <c r="TCW20" s="254"/>
      <c r="TCX20" s="254"/>
      <c r="TCY20" s="254"/>
      <c r="TCZ20" s="254"/>
      <c r="TDA20" s="254"/>
      <c r="TDB20" s="254"/>
      <c r="TDC20" s="254"/>
      <c r="TDD20" s="254"/>
      <c r="TDE20" s="254"/>
      <c r="TDF20" s="254"/>
      <c r="TDG20" s="254"/>
      <c r="TDH20" s="254"/>
      <c r="TDI20" s="254"/>
      <c r="TDJ20" s="254"/>
      <c r="TDK20" s="254"/>
      <c r="TDL20" s="254"/>
      <c r="TDM20" s="254"/>
      <c r="TDN20" s="254"/>
      <c r="TDO20" s="254"/>
      <c r="TDP20" s="254"/>
      <c r="TDQ20" s="254"/>
      <c r="TDR20" s="254"/>
      <c r="TDS20" s="254"/>
      <c r="TDT20" s="254"/>
      <c r="TDU20" s="254"/>
      <c r="TDV20" s="254"/>
      <c r="TDW20" s="254"/>
      <c r="TDX20" s="254"/>
      <c r="TDY20" s="254"/>
      <c r="TDZ20" s="254"/>
      <c r="TEA20" s="254"/>
      <c r="TEB20" s="254"/>
      <c r="TEC20" s="254"/>
      <c r="TED20" s="254"/>
      <c r="TEE20" s="254"/>
      <c r="TEF20" s="254"/>
      <c r="TEG20" s="254"/>
      <c r="TEH20" s="254"/>
      <c r="TEI20" s="254"/>
      <c r="TEJ20" s="254"/>
      <c r="TEK20" s="254"/>
      <c r="TEL20" s="254"/>
      <c r="TEM20" s="254"/>
      <c r="TEN20" s="254"/>
      <c r="TEO20" s="254"/>
      <c r="TEP20" s="254"/>
      <c r="TEQ20" s="254"/>
      <c r="TER20" s="254"/>
      <c r="TES20" s="254"/>
      <c r="TET20" s="254"/>
      <c r="TEU20" s="254"/>
      <c r="TEV20" s="254"/>
      <c r="TEW20" s="254"/>
      <c r="TEX20" s="254"/>
      <c r="TEY20" s="254"/>
      <c r="TEZ20" s="254"/>
      <c r="TFA20" s="254"/>
      <c r="TFB20" s="254"/>
      <c r="TFC20" s="254"/>
      <c r="TFD20" s="254"/>
      <c r="TFE20" s="254"/>
      <c r="TFF20" s="254"/>
      <c r="TFG20" s="254"/>
      <c r="TFH20" s="254"/>
      <c r="TFI20" s="254"/>
      <c r="TFJ20" s="254"/>
      <c r="TFK20" s="254"/>
      <c r="TFL20" s="254"/>
      <c r="TFM20" s="254"/>
      <c r="TFN20" s="254"/>
      <c r="TFO20" s="254"/>
      <c r="TFP20" s="254"/>
      <c r="TFQ20" s="254"/>
      <c r="TFR20" s="254"/>
      <c r="TFS20" s="254"/>
      <c r="TFT20" s="254"/>
      <c r="TFU20" s="254"/>
      <c r="TFV20" s="254"/>
      <c r="TFW20" s="254"/>
      <c r="TFX20" s="254"/>
      <c r="TFY20" s="254"/>
      <c r="TFZ20" s="254"/>
      <c r="TGA20" s="254"/>
      <c r="TGB20" s="254"/>
      <c r="TGC20" s="254"/>
      <c r="TGD20" s="254"/>
      <c r="TGE20" s="254"/>
      <c r="TGF20" s="254"/>
      <c r="TGG20" s="254"/>
      <c r="TGH20" s="254"/>
      <c r="TGI20" s="254"/>
      <c r="TGJ20" s="254"/>
      <c r="TGK20" s="254"/>
      <c r="TGL20" s="254"/>
      <c r="TGM20" s="254"/>
      <c r="TGN20" s="254"/>
      <c r="TGO20" s="254"/>
      <c r="TGP20" s="254"/>
      <c r="TGQ20" s="254"/>
      <c r="TGR20" s="254"/>
      <c r="TGS20" s="254"/>
      <c r="TGT20" s="254"/>
      <c r="TGU20" s="254"/>
      <c r="TGV20" s="254"/>
      <c r="TGW20" s="254"/>
      <c r="TGX20" s="254"/>
      <c r="TGY20" s="254"/>
      <c r="TGZ20" s="254"/>
      <c r="THA20" s="254"/>
      <c r="THB20" s="254"/>
      <c r="THC20" s="254"/>
      <c r="THD20" s="254"/>
      <c r="THE20" s="254"/>
      <c r="THF20" s="254"/>
      <c r="THG20" s="254"/>
      <c r="THH20" s="254"/>
      <c r="THI20" s="254"/>
      <c r="THJ20" s="254"/>
      <c r="THK20" s="254"/>
      <c r="THL20" s="254"/>
      <c r="THM20" s="254"/>
      <c r="THN20" s="254"/>
      <c r="THO20" s="254"/>
      <c r="THP20" s="254"/>
      <c r="THQ20" s="254"/>
      <c r="THR20" s="254"/>
      <c r="THS20" s="254"/>
      <c r="THT20" s="254"/>
      <c r="THU20" s="254"/>
      <c r="THV20" s="254"/>
      <c r="THW20" s="254"/>
      <c r="THX20" s="254"/>
      <c r="THY20" s="254"/>
      <c r="THZ20" s="254"/>
      <c r="TIA20" s="254"/>
      <c r="TIB20" s="254"/>
      <c r="TIC20" s="254"/>
      <c r="TID20" s="254"/>
      <c r="TIE20" s="254"/>
      <c r="TIF20" s="254"/>
      <c r="TIG20" s="254"/>
      <c r="TIH20" s="254"/>
      <c r="TII20" s="254"/>
      <c r="TIJ20" s="254"/>
      <c r="TIK20" s="254"/>
      <c r="TIL20" s="254"/>
      <c r="TIM20" s="254"/>
      <c r="TIN20" s="254"/>
      <c r="TIO20" s="254"/>
      <c r="TIP20" s="254"/>
      <c r="TIQ20" s="254"/>
      <c r="TIR20" s="254"/>
      <c r="TIS20" s="254"/>
      <c r="TIT20" s="254"/>
      <c r="TIU20" s="254"/>
      <c r="TIV20" s="254"/>
      <c r="TIW20" s="254"/>
      <c r="TIX20" s="254"/>
      <c r="TIY20" s="254"/>
      <c r="TIZ20" s="254"/>
      <c r="TJA20" s="254"/>
      <c r="TJB20" s="254"/>
      <c r="TJC20" s="254"/>
      <c r="TJD20" s="254"/>
      <c r="TJE20" s="254"/>
      <c r="TJF20" s="254"/>
      <c r="TJG20" s="254"/>
      <c r="TJH20" s="254"/>
      <c r="TJI20" s="254"/>
      <c r="TJJ20" s="254"/>
      <c r="TJK20" s="254"/>
      <c r="TJL20" s="254"/>
      <c r="TJM20" s="254"/>
      <c r="TJN20" s="254"/>
      <c r="TJO20" s="254"/>
      <c r="TJP20" s="254"/>
      <c r="TJQ20" s="254"/>
      <c r="TJR20" s="254"/>
      <c r="TJS20" s="254"/>
      <c r="TJT20" s="254"/>
      <c r="TJU20" s="254"/>
      <c r="TJV20" s="254"/>
      <c r="TJW20" s="254"/>
      <c r="TJX20" s="254"/>
      <c r="TJY20" s="254"/>
      <c r="TJZ20" s="254"/>
      <c r="TKA20" s="254"/>
      <c r="TKB20" s="254"/>
      <c r="TKC20" s="254"/>
      <c r="TKD20" s="254"/>
      <c r="TKE20" s="254"/>
      <c r="TKF20" s="254"/>
      <c r="TKG20" s="254"/>
      <c r="TKH20" s="254"/>
      <c r="TKI20" s="254"/>
      <c r="TKJ20" s="254"/>
      <c r="TKK20" s="254"/>
      <c r="TKL20" s="254"/>
      <c r="TKM20" s="254"/>
      <c r="TKN20" s="254"/>
      <c r="TKO20" s="254"/>
      <c r="TKP20" s="254"/>
      <c r="TKQ20" s="254"/>
      <c r="TKR20" s="254"/>
      <c r="TKS20" s="254"/>
      <c r="TKT20" s="254"/>
      <c r="TKU20" s="254"/>
      <c r="TKV20" s="254"/>
      <c r="TKW20" s="254"/>
      <c r="TKX20" s="254"/>
      <c r="TKY20" s="254"/>
      <c r="TKZ20" s="254"/>
      <c r="TLA20" s="254"/>
      <c r="TLB20" s="254"/>
      <c r="TLC20" s="254"/>
      <c r="TLD20" s="254"/>
      <c r="TLE20" s="254"/>
      <c r="TLF20" s="254"/>
      <c r="TLG20" s="254"/>
      <c r="TLH20" s="254"/>
      <c r="TLI20" s="254"/>
      <c r="TLJ20" s="254"/>
      <c r="TLK20" s="254"/>
      <c r="TLL20" s="254"/>
      <c r="TLM20" s="254"/>
      <c r="TLN20" s="254"/>
      <c r="TLO20" s="254"/>
      <c r="TLP20" s="254"/>
      <c r="TLQ20" s="254"/>
      <c r="TLR20" s="254"/>
      <c r="TLS20" s="254"/>
      <c r="TLT20" s="254"/>
      <c r="TLU20" s="254"/>
      <c r="TLV20" s="254"/>
      <c r="TLW20" s="254"/>
      <c r="TLX20" s="254"/>
      <c r="TLY20" s="254"/>
      <c r="TLZ20" s="254"/>
      <c r="TMA20" s="254"/>
      <c r="TMB20" s="254"/>
      <c r="TMC20" s="254"/>
      <c r="TMD20" s="254"/>
      <c r="TME20" s="254"/>
      <c r="TMF20" s="254"/>
      <c r="TMG20" s="254"/>
      <c r="TMH20" s="254"/>
      <c r="TMI20" s="254"/>
      <c r="TMJ20" s="254"/>
      <c r="TMK20" s="254"/>
      <c r="TML20" s="254"/>
      <c r="TMM20" s="254"/>
      <c r="TMN20" s="254"/>
      <c r="TMO20" s="254"/>
      <c r="TMP20" s="254"/>
      <c r="TMQ20" s="254"/>
      <c r="TMR20" s="254"/>
      <c r="TMS20" s="254"/>
      <c r="TMT20" s="254"/>
      <c r="TMU20" s="254"/>
      <c r="TMV20" s="254"/>
      <c r="TMW20" s="254"/>
      <c r="TMX20" s="254"/>
      <c r="TMY20" s="254"/>
      <c r="TMZ20" s="254"/>
      <c r="TNA20" s="254"/>
      <c r="TNB20" s="254"/>
      <c r="TNC20" s="254"/>
      <c r="TND20" s="254"/>
      <c r="TNE20" s="254"/>
      <c r="TNF20" s="254"/>
      <c r="TNG20" s="254"/>
      <c r="TNH20" s="254"/>
      <c r="TNI20" s="254"/>
      <c r="TNJ20" s="254"/>
      <c r="TNK20" s="254"/>
      <c r="TNL20" s="254"/>
      <c r="TNM20" s="254"/>
      <c r="TNN20" s="254"/>
      <c r="TNO20" s="254"/>
      <c r="TNP20" s="254"/>
      <c r="TNQ20" s="254"/>
      <c r="TNR20" s="254"/>
      <c r="TNS20" s="254"/>
      <c r="TNT20" s="254"/>
      <c r="TNU20" s="254"/>
      <c r="TNV20" s="254"/>
      <c r="TNW20" s="254"/>
      <c r="TNX20" s="254"/>
      <c r="TNY20" s="254"/>
      <c r="TNZ20" s="254"/>
      <c r="TOA20" s="254"/>
      <c r="TOB20" s="254"/>
      <c r="TOC20" s="254"/>
      <c r="TOD20" s="254"/>
      <c r="TOE20" s="254"/>
      <c r="TOF20" s="254"/>
      <c r="TOG20" s="254"/>
      <c r="TOH20" s="254"/>
      <c r="TOI20" s="254"/>
      <c r="TOJ20" s="254"/>
      <c r="TOK20" s="254"/>
      <c r="TOL20" s="254"/>
      <c r="TOM20" s="254"/>
      <c r="TON20" s="254"/>
      <c r="TOO20" s="254"/>
      <c r="TOP20" s="254"/>
      <c r="TOQ20" s="254"/>
      <c r="TOR20" s="254"/>
      <c r="TOS20" s="254"/>
      <c r="TOT20" s="254"/>
      <c r="TOU20" s="254"/>
      <c r="TOV20" s="254"/>
      <c r="TOW20" s="254"/>
      <c r="TOX20" s="254"/>
      <c r="TOY20" s="254"/>
      <c r="TOZ20" s="254"/>
      <c r="TPA20" s="254"/>
      <c r="TPB20" s="254"/>
      <c r="TPC20" s="254"/>
      <c r="TPD20" s="254"/>
      <c r="TPE20" s="254"/>
      <c r="TPF20" s="254"/>
      <c r="TPG20" s="254"/>
      <c r="TPH20" s="254"/>
      <c r="TPI20" s="254"/>
      <c r="TPJ20" s="254"/>
      <c r="TPK20" s="254"/>
      <c r="TPL20" s="254"/>
      <c r="TPM20" s="254"/>
      <c r="TPN20" s="254"/>
      <c r="TPO20" s="254"/>
      <c r="TPP20" s="254"/>
      <c r="TPQ20" s="254"/>
      <c r="TPR20" s="254"/>
      <c r="TPS20" s="254"/>
      <c r="TPT20" s="254"/>
      <c r="TPU20" s="254"/>
      <c r="TPV20" s="254"/>
      <c r="TPW20" s="254"/>
      <c r="TPX20" s="254"/>
      <c r="TPY20" s="254"/>
      <c r="TPZ20" s="254"/>
      <c r="TQA20" s="254"/>
      <c r="TQB20" s="254"/>
      <c r="TQC20" s="254"/>
      <c r="TQD20" s="254"/>
      <c r="TQE20" s="254"/>
      <c r="TQF20" s="254"/>
      <c r="TQG20" s="254"/>
      <c r="TQH20" s="254"/>
      <c r="TQI20" s="254"/>
      <c r="TQJ20" s="254"/>
      <c r="TQK20" s="254"/>
      <c r="TQL20" s="254"/>
      <c r="TQM20" s="254"/>
      <c r="TQN20" s="254"/>
      <c r="TQO20" s="254"/>
      <c r="TQP20" s="254"/>
      <c r="TQQ20" s="254"/>
      <c r="TQR20" s="254"/>
      <c r="TQS20" s="254"/>
      <c r="TQT20" s="254"/>
      <c r="TQU20" s="254"/>
      <c r="TQV20" s="254"/>
      <c r="TQW20" s="254"/>
      <c r="TQX20" s="254"/>
      <c r="TQY20" s="254"/>
      <c r="TQZ20" s="254"/>
      <c r="TRA20" s="254"/>
      <c r="TRB20" s="254"/>
      <c r="TRC20" s="254"/>
      <c r="TRD20" s="254"/>
      <c r="TRE20" s="254"/>
      <c r="TRF20" s="254"/>
      <c r="TRG20" s="254"/>
      <c r="TRH20" s="254"/>
      <c r="TRI20" s="254"/>
      <c r="TRJ20" s="254"/>
      <c r="TRK20" s="254"/>
      <c r="TRL20" s="254"/>
      <c r="TRM20" s="254"/>
      <c r="TRN20" s="254"/>
      <c r="TRO20" s="254"/>
      <c r="TRP20" s="254"/>
      <c r="TRQ20" s="254"/>
      <c r="TRR20" s="254"/>
      <c r="TRS20" s="254"/>
      <c r="TRT20" s="254"/>
      <c r="TRU20" s="254"/>
      <c r="TRV20" s="254"/>
      <c r="TRW20" s="254"/>
      <c r="TRX20" s="254"/>
      <c r="TRY20" s="254"/>
      <c r="TRZ20" s="254"/>
      <c r="TSA20" s="254"/>
      <c r="TSB20" s="254"/>
      <c r="TSC20" s="254"/>
      <c r="TSD20" s="254"/>
      <c r="TSE20" s="254"/>
      <c r="TSF20" s="254"/>
      <c r="TSG20" s="254"/>
      <c r="TSH20" s="254"/>
      <c r="TSI20" s="254"/>
      <c r="TSJ20" s="254"/>
      <c r="TSK20" s="254"/>
      <c r="TSL20" s="254"/>
      <c r="TSM20" s="254"/>
      <c r="TSN20" s="254"/>
      <c r="TSO20" s="254"/>
      <c r="TSP20" s="254"/>
      <c r="TSQ20" s="254"/>
      <c r="TSR20" s="254"/>
      <c r="TSS20" s="254"/>
      <c r="TST20" s="254"/>
      <c r="TSU20" s="254"/>
      <c r="TSV20" s="254"/>
      <c r="TSW20" s="254"/>
      <c r="TSX20" s="254"/>
      <c r="TSY20" s="254"/>
      <c r="TSZ20" s="254"/>
      <c r="TTA20" s="254"/>
      <c r="TTB20" s="254"/>
      <c r="TTC20" s="254"/>
      <c r="TTD20" s="254"/>
      <c r="TTE20" s="254"/>
      <c r="TTF20" s="254"/>
      <c r="TTG20" s="254"/>
      <c r="TTH20" s="254"/>
      <c r="TTI20" s="254"/>
      <c r="TTJ20" s="254"/>
      <c r="TTK20" s="254"/>
      <c r="TTL20" s="254"/>
      <c r="TTM20" s="254"/>
      <c r="TTN20" s="254"/>
      <c r="TTO20" s="254"/>
      <c r="TTP20" s="254"/>
      <c r="TTQ20" s="254"/>
      <c r="TTR20" s="254"/>
      <c r="TTS20" s="254"/>
      <c r="TTT20" s="254"/>
      <c r="TTU20" s="254"/>
      <c r="TTV20" s="254"/>
      <c r="TTW20" s="254"/>
      <c r="TTX20" s="254"/>
      <c r="TTY20" s="254"/>
      <c r="TTZ20" s="254"/>
      <c r="TUA20" s="254"/>
      <c r="TUB20" s="254"/>
      <c r="TUC20" s="254"/>
      <c r="TUD20" s="254"/>
      <c r="TUE20" s="254"/>
      <c r="TUF20" s="254"/>
      <c r="TUG20" s="254"/>
      <c r="TUH20" s="254"/>
      <c r="TUI20" s="254"/>
      <c r="TUJ20" s="254"/>
      <c r="TUK20" s="254"/>
      <c r="TUL20" s="254"/>
      <c r="TUM20" s="254"/>
      <c r="TUN20" s="254"/>
      <c r="TUO20" s="254"/>
      <c r="TUP20" s="254"/>
      <c r="TUQ20" s="254"/>
      <c r="TUR20" s="254"/>
      <c r="TUS20" s="254"/>
      <c r="TUT20" s="254"/>
      <c r="TUU20" s="254"/>
      <c r="TUV20" s="254"/>
      <c r="TUW20" s="254"/>
      <c r="TUX20" s="254"/>
      <c r="TUY20" s="254"/>
      <c r="TUZ20" s="254"/>
      <c r="TVA20" s="254"/>
      <c r="TVB20" s="254"/>
      <c r="TVC20" s="254"/>
      <c r="TVD20" s="254"/>
      <c r="TVE20" s="254"/>
      <c r="TVF20" s="254"/>
      <c r="TVG20" s="254"/>
      <c r="TVH20" s="254"/>
      <c r="TVI20" s="254"/>
      <c r="TVJ20" s="254"/>
      <c r="TVK20" s="254"/>
      <c r="TVL20" s="254"/>
      <c r="TVM20" s="254"/>
      <c r="TVN20" s="254"/>
      <c r="TVO20" s="254"/>
      <c r="TVP20" s="254"/>
      <c r="TVQ20" s="254"/>
      <c r="TVR20" s="254"/>
      <c r="TVS20" s="254"/>
      <c r="TVT20" s="254"/>
      <c r="TVU20" s="254"/>
      <c r="TVV20" s="254"/>
      <c r="TVW20" s="254"/>
      <c r="TVX20" s="254"/>
      <c r="TVY20" s="254"/>
      <c r="TVZ20" s="254"/>
      <c r="TWA20" s="254"/>
      <c r="TWB20" s="254"/>
      <c r="TWC20" s="254"/>
      <c r="TWD20" s="254"/>
      <c r="TWE20" s="254"/>
      <c r="TWF20" s="254"/>
      <c r="TWG20" s="254"/>
      <c r="TWH20" s="254"/>
      <c r="TWI20" s="254"/>
      <c r="TWJ20" s="254"/>
      <c r="TWK20" s="254"/>
      <c r="TWL20" s="254"/>
      <c r="TWM20" s="254"/>
      <c r="TWN20" s="254"/>
      <c r="TWO20" s="254"/>
      <c r="TWP20" s="254"/>
      <c r="TWQ20" s="254"/>
      <c r="TWR20" s="254"/>
      <c r="TWS20" s="254"/>
      <c r="TWT20" s="254"/>
      <c r="TWU20" s="254"/>
      <c r="TWV20" s="254"/>
      <c r="TWW20" s="254"/>
      <c r="TWX20" s="254"/>
      <c r="TWY20" s="254"/>
      <c r="TWZ20" s="254"/>
      <c r="TXA20" s="254"/>
      <c r="TXB20" s="254"/>
      <c r="TXC20" s="254"/>
      <c r="TXD20" s="254"/>
      <c r="TXE20" s="254"/>
      <c r="TXF20" s="254"/>
      <c r="TXG20" s="254"/>
      <c r="TXH20" s="254"/>
      <c r="TXI20" s="254"/>
      <c r="TXJ20" s="254"/>
      <c r="TXK20" s="254"/>
      <c r="TXL20" s="254"/>
      <c r="TXM20" s="254"/>
      <c r="TXN20" s="254"/>
      <c r="TXO20" s="254"/>
      <c r="TXP20" s="254"/>
      <c r="TXQ20" s="254"/>
      <c r="TXR20" s="254"/>
      <c r="TXS20" s="254"/>
      <c r="TXT20" s="254"/>
      <c r="TXU20" s="254"/>
      <c r="TXV20" s="254"/>
      <c r="TXW20" s="254"/>
      <c r="TXX20" s="254"/>
      <c r="TXY20" s="254"/>
      <c r="TXZ20" s="254"/>
      <c r="TYA20" s="254"/>
      <c r="TYB20" s="254"/>
      <c r="TYC20" s="254"/>
      <c r="TYD20" s="254"/>
      <c r="TYE20" s="254"/>
      <c r="TYF20" s="254"/>
      <c r="TYG20" s="254"/>
      <c r="TYH20" s="254"/>
      <c r="TYI20" s="254"/>
      <c r="TYJ20" s="254"/>
      <c r="TYK20" s="254"/>
      <c r="TYL20" s="254"/>
      <c r="TYM20" s="254"/>
      <c r="TYN20" s="254"/>
      <c r="TYO20" s="254"/>
      <c r="TYP20" s="254"/>
      <c r="TYQ20" s="254"/>
      <c r="TYR20" s="254"/>
      <c r="TYS20" s="254"/>
      <c r="TYT20" s="254"/>
      <c r="TYU20" s="254"/>
      <c r="TYV20" s="254"/>
      <c r="TYW20" s="254"/>
      <c r="TYX20" s="254"/>
      <c r="TYY20" s="254"/>
      <c r="TYZ20" s="254"/>
      <c r="TZA20" s="254"/>
      <c r="TZB20" s="254"/>
      <c r="TZC20" s="254"/>
      <c r="TZD20" s="254"/>
      <c r="TZE20" s="254"/>
      <c r="TZF20" s="254"/>
      <c r="TZG20" s="254"/>
      <c r="TZH20" s="254"/>
      <c r="TZI20" s="254"/>
      <c r="TZJ20" s="254"/>
      <c r="TZK20" s="254"/>
      <c r="TZL20" s="254"/>
      <c r="TZM20" s="254"/>
      <c r="TZN20" s="254"/>
      <c r="TZO20" s="254"/>
      <c r="TZP20" s="254"/>
      <c r="TZQ20" s="254"/>
      <c r="TZR20" s="254"/>
      <c r="TZS20" s="254"/>
      <c r="TZT20" s="254"/>
      <c r="TZU20" s="254"/>
      <c r="TZV20" s="254"/>
      <c r="TZW20" s="254"/>
      <c r="TZX20" s="254"/>
      <c r="TZY20" s="254"/>
      <c r="TZZ20" s="254"/>
      <c r="UAA20" s="254"/>
      <c r="UAB20" s="254"/>
      <c r="UAC20" s="254"/>
      <c r="UAD20" s="254"/>
      <c r="UAE20" s="254"/>
      <c r="UAF20" s="254"/>
      <c r="UAG20" s="254"/>
      <c r="UAH20" s="254"/>
      <c r="UAI20" s="254"/>
      <c r="UAJ20" s="254"/>
      <c r="UAK20" s="254"/>
      <c r="UAL20" s="254"/>
      <c r="UAM20" s="254"/>
      <c r="UAN20" s="254"/>
      <c r="UAO20" s="254"/>
      <c r="UAP20" s="254"/>
      <c r="UAQ20" s="254"/>
      <c r="UAR20" s="254"/>
      <c r="UAS20" s="254"/>
      <c r="UAT20" s="254"/>
      <c r="UAU20" s="254"/>
      <c r="UAV20" s="254"/>
      <c r="UAW20" s="254"/>
      <c r="UAX20" s="254"/>
      <c r="UAY20" s="254"/>
      <c r="UAZ20" s="254"/>
      <c r="UBA20" s="254"/>
      <c r="UBB20" s="254"/>
      <c r="UBC20" s="254"/>
      <c r="UBD20" s="254"/>
      <c r="UBE20" s="254"/>
      <c r="UBF20" s="254"/>
      <c r="UBG20" s="254"/>
      <c r="UBH20" s="254"/>
      <c r="UBI20" s="254"/>
      <c r="UBJ20" s="254"/>
      <c r="UBK20" s="254"/>
      <c r="UBL20" s="254"/>
      <c r="UBM20" s="254"/>
      <c r="UBN20" s="254"/>
      <c r="UBO20" s="254"/>
      <c r="UBP20" s="254"/>
      <c r="UBQ20" s="254"/>
      <c r="UBR20" s="254"/>
      <c r="UBS20" s="254"/>
      <c r="UBT20" s="254"/>
      <c r="UBU20" s="254"/>
      <c r="UBV20" s="254"/>
      <c r="UBW20" s="254"/>
      <c r="UBX20" s="254"/>
      <c r="UBY20" s="254"/>
      <c r="UBZ20" s="254"/>
      <c r="UCA20" s="254"/>
      <c r="UCB20" s="254"/>
      <c r="UCC20" s="254"/>
      <c r="UCD20" s="254"/>
      <c r="UCE20" s="254"/>
      <c r="UCF20" s="254"/>
      <c r="UCG20" s="254"/>
      <c r="UCH20" s="254"/>
      <c r="UCI20" s="254"/>
      <c r="UCJ20" s="254"/>
      <c r="UCK20" s="254"/>
      <c r="UCL20" s="254"/>
      <c r="UCM20" s="254"/>
      <c r="UCN20" s="254"/>
      <c r="UCO20" s="254"/>
      <c r="UCP20" s="254"/>
      <c r="UCQ20" s="254"/>
      <c r="UCR20" s="254"/>
      <c r="UCS20" s="254"/>
      <c r="UCT20" s="254"/>
      <c r="UCU20" s="254"/>
      <c r="UCV20" s="254"/>
      <c r="UCW20" s="254"/>
      <c r="UCX20" s="254"/>
      <c r="UCY20" s="254"/>
      <c r="UCZ20" s="254"/>
      <c r="UDA20" s="254"/>
      <c r="UDB20" s="254"/>
      <c r="UDC20" s="254"/>
      <c r="UDD20" s="254"/>
      <c r="UDE20" s="254"/>
      <c r="UDF20" s="254"/>
      <c r="UDG20" s="254"/>
      <c r="UDH20" s="254"/>
      <c r="UDI20" s="254"/>
      <c r="UDJ20" s="254"/>
      <c r="UDK20" s="254"/>
      <c r="UDL20" s="254"/>
      <c r="UDM20" s="254"/>
      <c r="UDN20" s="254"/>
      <c r="UDO20" s="254"/>
      <c r="UDP20" s="254"/>
      <c r="UDQ20" s="254"/>
      <c r="UDR20" s="254"/>
      <c r="UDS20" s="254"/>
      <c r="UDT20" s="254"/>
      <c r="UDU20" s="254"/>
      <c r="UDV20" s="254"/>
      <c r="UDW20" s="254"/>
      <c r="UDX20" s="254"/>
      <c r="UDY20" s="254"/>
      <c r="UDZ20" s="254"/>
      <c r="UEA20" s="254"/>
      <c r="UEB20" s="254"/>
      <c r="UEC20" s="254"/>
      <c r="UED20" s="254"/>
      <c r="UEE20" s="254"/>
      <c r="UEF20" s="254"/>
      <c r="UEG20" s="254"/>
      <c r="UEH20" s="254"/>
      <c r="UEI20" s="254"/>
      <c r="UEJ20" s="254"/>
      <c r="UEK20" s="254"/>
      <c r="UEL20" s="254"/>
      <c r="UEM20" s="254"/>
      <c r="UEN20" s="254"/>
      <c r="UEO20" s="254"/>
      <c r="UEP20" s="254"/>
      <c r="UEQ20" s="254"/>
      <c r="UER20" s="254"/>
      <c r="UES20" s="254"/>
      <c r="UET20" s="254"/>
      <c r="UEU20" s="254"/>
      <c r="UEV20" s="254"/>
      <c r="UEW20" s="254"/>
      <c r="UEX20" s="254"/>
      <c r="UEY20" s="254"/>
      <c r="UEZ20" s="254"/>
      <c r="UFA20" s="254"/>
      <c r="UFB20" s="254"/>
      <c r="UFC20" s="254"/>
      <c r="UFD20" s="254"/>
      <c r="UFE20" s="254"/>
      <c r="UFF20" s="254"/>
      <c r="UFG20" s="254"/>
      <c r="UFH20" s="254"/>
      <c r="UFI20" s="254"/>
      <c r="UFJ20" s="254"/>
      <c r="UFK20" s="254"/>
      <c r="UFL20" s="254"/>
      <c r="UFM20" s="254"/>
      <c r="UFN20" s="254"/>
      <c r="UFO20" s="254"/>
      <c r="UFP20" s="254"/>
      <c r="UFQ20" s="254"/>
      <c r="UFR20" s="254"/>
      <c r="UFS20" s="254"/>
      <c r="UFT20" s="254"/>
      <c r="UFU20" s="254"/>
      <c r="UFV20" s="254"/>
      <c r="UFW20" s="254"/>
      <c r="UFX20" s="254"/>
      <c r="UFY20" s="254"/>
      <c r="UFZ20" s="254"/>
      <c r="UGA20" s="254"/>
      <c r="UGB20" s="254"/>
      <c r="UGC20" s="254"/>
      <c r="UGD20" s="254"/>
      <c r="UGE20" s="254"/>
      <c r="UGF20" s="254"/>
      <c r="UGG20" s="254"/>
      <c r="UGH20" s="254"/>
      <c r="UGI20" s="254"/>
      <c r="UGJ20" s="254"/>
      <c r="UGK20" s="254"/>
      <c r="UGL20" s="254"/>
      <c r="UGM20" s="254"/>
      <c r="UGN20" s="254"/>
      <c r="UGO20" s="254"/>
      <c r="UGP20" s="254"/>
      <c r="UGQ20" s="254"/>
      <c r="UGR20" s="254"/>
      <c r="UGS20" s="254"/>
      <c r="UGT20" s="254"/>
      <c r="UGU20" s="254"/>
      <c r="UGV20" s="254"/>
      <c r="UGW20" s="254"/>
      <c r="UGX20" s="254"/>
      <c r="UGY20" s="254"/>
      <c r="UGZ20" s="254"/>
      <c r="UHA20" s="254"/>
      <c r="UHB20" s="254"/>
      <c r="UHC20" s="254"/>
      <c r="UHD20" s="254"/>
      <c r="UHE20" s="254"/>
      <c r="UHF20" s="254"/>
      <c r="UHG20" s="254"/>
      <c r="UHH20" s="254"/>
      <c r="UHI20" s="254"/>
      <c r="UHJ20" s="254"/>
      <c r="UHK20" s="254"/>
      <c r="UHL20" s="254"/>
      <c r="UHM20" s="254"/>
      <c r="UHN20" s="254"/>
      <c r="UHO20" s="254"/>
      <c r="UHP20" s="254"/>
      <c r="UHQ20" s="254"/>
      <c r="UHR20" s="254"/>
      <c r="UHS20" s="254"/>
      <c r="UHT20" s="254"/>
      <c r="UHU20" s="254"/>
      <c r="UHV20" s="254"/>
      <c r="UHW20" s="254"/>
      <c r="UHX20" s="254"/>
      <c r="UHY20" s="254"/>
      <c r="UHZ20" s="254"/>
      <c r="UIA20" s="254"/>
      <c r="UIB20" s="254"/>
      <c r="UIC20" s="254"/>
      <c r="UID20" s="254"/>
      <c r="UIE20" s="254"/>
      <c r="UIF20" s="254"/>
      <c r="UIG20" s="254"/>
      <c r="UIH20" s="254"/>
      <c r="UII20" s="254"/>
      <c r="UIJ20" s="254"/>
      <c r="UIK20" s="254"/>
      <c r="UIL20" s="254"/>
      <c r="UIM20" s="254"/>
      <c r="UIN20" s="254"/>
      <c r="UIO20" s="254"/>
      <c r="UIP20" s="254"/>
      <c r="UIQ20" s="254"/>
      <c r="UIR20" s="254"/>
      <c r="UIS20" s="254"/>
      <c r="UIT20" s="254"/>
      <c r="UIU20" s="254"/>
      <c r="UIV20" s="254"/>
      <c r="UIW20" s="254"/>
      <c r="UIX20" s="254"/>
      <c r="UIY20" s="254"/>
      <c r="UIZ20" s="254"/>
      <c r="UJA20" s="254"/>
      <c r="UJB20" s="254"/>
      <c r="UJC20" s="254"/>
      <c r="UJD20" s="254"/>
      <c r="UJE20" s="254"/>
      <c r="UJF20" s="254"/>
      <c r="UJG20" s="254"/>
      <c r="UJH20" s="254"/>
      <c r="UJI20" s="254"/>
      <c r="UJJ20" s="254"/>
      <c r="UJK20" s="254"/>
      <c r="UJL20" s="254"/>
      <c r="UJM20" s="254"/>
      <c r="UJN20" s="254"/>
      <c r="UJO20" s="254"/>
      <c r="UJP20" s="254"/>
      <c r="UJQ20" s="254"/>
      <c r="UJR20" s="254"/>
      <c r="UJS20" s="254"/>
      <c r="UJT20" s="254"/>
      <c r="UJU20" s="254"/>
      <c r="UJV20" s="254"/>
      <c r="UJW20" s="254"/>
      <c r="UJX20" s="254"/>
      <c r="UJY20" s="254"/>
      <c r="UJZ20" s="254"/>
      <c r="UKA20" s="254"/>
      <c r="UKB20" s="254"/>
      <c r="UKC20" s="254"/>
      <c r="UKD20" s="254"/>
      <c r="UKE20" s="254"/>
      <c r="UKF20" s="254"/>
      <c r="UKG20" s="254"/>
      <c r="UKH20" s="254"/>
      <c r="UKI20" s="254"/>
      <c r="UKJ20" s="254"/>
      <c r="UKK20" s="254"/>
      <c r="UKL20" s="254"/>
      <c r="UKM20" s="254"/>
      <c r="UKN20" s="254"/>
      <c r="UKO20" s="254"/>
      <c r="UKP20" s="254"/>
      <c r="UKQ20" s="254"/>
      <c r="UKR20" s="254"/>
      <c r="UKS20" s="254"/>
      <c r="UKT20" s="254"/>
      <c r="UKU20" s="254"/>
      <c r="UKV20" s="254"/>
      <c r="UKW20" s="254"/>
      <c r="UKX20" s="254"/>
      <c r="UKY20" s="254"/>
      <c r="UKZ20" s="254"/>
      <c r="ULA20" s="254"/>
      <c r="ULB20" s="254"/>
      <c r="ULC20" s="254"/>
      <c r="ULD20" s="254"/>
      <c r="ULE20" s="254"/>
      <c r="ULF20" s="254"/>
      <c r="ULG20" s="254"/>
      <c r="ULH20" s="254"/>
      <c r="ULI20" s="254"/>
      <c r="ULJ20" s="254"/>
      <c r="ULK20" s="254"/>
      <c r="ULL20" s="254"/>
      <c r="ULM20" s="254"/>
      <c r="ULN20" s="254"/>
      <c r="ULO20" s="254"/>
      <c r="ULP20" s="254"/>
      <c r="ULQ20" s="254"/>
      <c r="ULR20" s="254"/>
      <c r="ULS20" s="254"/>
      <c r="ULT20" s="254"/>
      <c r="ULU20" s="254"/>
      <c r="ULV20" s="254"/>
      <c r="ULW20" s="254"/>
      <c r="ULX20" s="254"/>
      <c r="ULY20" s="254"/>
      <c r="ULZ20" s="254"/>
      <c r="UMA20" s="254"/>
      <c r="UMB20" s="254"/>
      <c r="UMC20" s="254"/>
      <c r="UMD20" s="254"/>
      <c r="UME20" s="254"/>
      <c r="UMF20" s="254"/>
      <c r="UMG20" s="254"/>
      <c r="UMH20" s="254"/>
      <c r="UMI20" s="254"/>
      <c r="UMJ20" s="254"/>
      <c r="UMK20" s="254"/>
      <c r="UML20" s="254"/>
      <c r="UMM20" s="254"/>
      <c r="UMN20" s="254"/>
      <c r="UMO20" s="254"/>
      <c r="UMP20" s="254"/>
      <c r="UMQ20" s="254"/>
      <c r="UMR20" s="254"/>
      <c r="UMS20" s="254"/>
      <c r="UMT20" s="254"/>
      <c r="UMU20" s="254"/>
      <c r="UMV20" s="254"/>
      <c r="UMW20" s="254"/>
      <c r="UMX20" s="254"/>
      <c r="UMY20" s="254"/>
      <c r="UMZ20" s="254"/>
      <c r="UNA20" s="254"/>
      <c r="UNB20" s="254"/>
      <c r="UNC20" s="254"/>
      <c r="UND20" s="254"/>
      <c r="UNE20" s="254"/>
      <c r="UNF20" s="254"/>
      <c r="UNG20" s="254"/>
      <c r="UNH20" s="254"/>
      <c r="UNI20" s="254"/>
      <c r="UNJ20" s="254"/>
      <c r="UNK20" s="254"/>
      <c r="UNL20" s="254"/>
      <c r="UNM20" s="254"/>
      <c r="UNN20" s="254"/>
      <c r="UNO20" s="254"/>
      <c r="UNP20" s="254"/>
      <c r="UNQ20" s="254"/>
      <c r="UNR20" s="254"/>
      <c r="UNS20" s="254"/>
      <c r="UNT20" s="254"/>
      <c r="UNU20" s="254"/>
      <c r="UNV20" s="254"/>
      <c r="UNW20" s="254"/>
      <c r="UNX20" s="254"/>
      <c r="UNY20" s="254"/>
      <c r="UNZ20" s="254"/>
      <c r="UOA20" s="254"/>
      <c r="UOB20" s="254"/>
      <c r="UOC20" s="254"/>
      <c r="UOD20" s="254"/>
      <c r="UOE20" s="254"/>
      <c r="UOF20" s="254"/>
      <c r="UOG20" s="254"/>
      <c r="UOH20" s="254"/>
      <c r="UOI20" s="254"/>
      <c r="UOJ20" s="254"/>
      <c r="UOK20" s="254"/>
      <c r="UOL20" s="254"/>
      <c r="UOM20" s="254"/>
      <c r="UON20" s="254"/>
      <c r="UOO20" s="254"/>
      <c r="UOP20" s="254"/>
      <c r="UOQ20" s="254"/>
      <c r="UOR20" s="254"/>
      <c r="UOS20" s="254"/>
      <c r="UOT20" s="254"/>
      <c r="UOU20" s="254"/>
      <c r="UOV20" s="254"/>
      <c r="UOW20" s="254"/>
      <c r="UOX20" s="254"/>
      <c r="UOY20" s="254"/>
      <c r="UOZ20" s="254"/>
      <c r="UPA20" s="254"/>
      <c r="UPB20" s="254"/>
      <c r="UPC20" s="254"/>
      <c r="UPD20" s="254"/>
      <c r="UPE20" s="254"/>
      <c r="UPF20" s="254"/>
      <c r="UPG20" s="254"/>
      <c r="UPH20" s="254"/>
      <c r="UPI20" s="254"/>
      <c r="UPJ20" s="254"/>
      <c r="UPK20" s="254"/>
      <c r="UPL20" s="254"/>
      <c r="UPM20" s="254"/>
      <c r="UPN20" s="254"/>
      <c r="UPO20" s="254"/>
      <c r="UPP20" s="254"/>
      <c r="UPQ20" s="254"/>
      <c r="UPR20" s="254"/>
      <c r="UPS20" s="254"/>
      <c r="UPT20" s="254"/>
      <c r="UPU20" s="254"/>
      <c r="UPV20" s="254"/>
      <c r="UPW20" s="254"/>
      <c r="UPX20" s="254"/>
      <c r="UPY20" s="254"/>
      <c r="UPZ20" s="254"/>
      <c r="UQA20" s="254"/>
      <c r="UQB20" s="254"/>
      <c r="UQC20" s="254"/>
      <c r="UQD20" s="254"/>
      <c r="UQE20" s="254"/>
      <c r="UQF20" s="254"/>
      <c r="UQG20" s="254"/>
      <c r="UQH20" s="254"/>
      <c r="UQI20" s="254"/>
      <c r="UQJ20" s="254"/>
      <c r="UQK20" s="254"/>
      <c r="UQL20" s="254"/>
      <c r="UQM20" s="254"/>
      <c r="UQN20" s="254"/>
      <c r="UQO20" s="254"/>
      <c r="UQP20" s="254"/>
      <c r="UQQ20" s="254"/>
      <c r="UQR20" s="254"/>
      <c r="UQS20" s="254"/>
      <c r="UQT20" s="254"/>
      <c r="UQU20" s="254"/>
      <c r="UQV20" s="254"/>
      <c r="UQW20" s="254"/>
      <c r="UQX20" s="254"/>
      <c r="UQY20" s="254"/>
      <c r="UQZ20" s="254"/>
      <c r="URA20" s="254"/>
      <c r="URB20" s="254"/>
      <c r="URC20" s="254"/>
      <c r="URD20" s="254"/>
      <c r="URE20" s="254"/>
      <c r="URF20" s="254"/>
      <c r="URG20" s="254"/>
      <c r="URH20" s="254"/>
      <c r="URI20" s="254"/>
      <c r="URJ20" s="254"/>
      <c r="URK20" s="254"/>
      <c r="URL20" s="254"/>
      <c r="URM20" s="254"/>
      <c r="URN20" s="254"/>
      <c r="URO20" s="254"/>
      <c r="URP20" s="254"/>
      <c r="URQ20" s="254"/>
      <c r="URR20" s="254"/>
      <c r="URS20" s="254"/>
      <c r="URT20" s="254"/>
      <c r="URU20" s="254"/>
      <c r="URV20" s="254"/>
      <c r="URW20" s="254"/>
      <c r="URX20" s="254"/>
      <c r="URY20" s="254"/>
      <c r="URZ20" s="254"/>
      <c r="USA20" s="254"/>
      <c r="USB20" s="254"/>
      <c r="USC20" s="254"/>
      <c r="USD20" s="254"/>
      <c r="USE20" s="254"/>
      <c r="USF20" s="254"/>
      <c r="USG20" s="254"/>
      <c r="USH20" s="254"/>
      <c r="USI20" s="254"/>
      <c r="USJ20" s="254"/>
      <c r="USK20" s="254"/>
      <c r="USL20" s="254"/>
      <c r="USM20" s="254"/>
      <c r="USN20" s="254"/>
      <c r="USO20" s="254"/>
      <c r="USP20" s="254"/>
      <c r="USQ20" s="254"/>
      <c r="USR20" s="254"/>
      <c r="USS20" s="254"/>
      <c r="UST20" s="254"/>
      <c r="USU20" s="254"/>
      <c r="USV20" s="254"/>
      <c r="USW20" s="254"/>
      <c r="USX20" s="254"/>
      <c r="USY20" s="254"/>
      <c r="USZ20" s="254"/>
      <c r="UTA20" s="254"/>
      <c r="UTB20" s="254"/>
      <c r="UTC20" s="254"/>
      <c r="UTD20" s="254"/>
      <c r="UTE20" s="254"/>
      <c r="UTF20" s="254"/>
      <c r="UTG20" s="254"/>
      <c r="UTH20" s="254"/>
      <c r="UTI20" s="254"/>
      <c r="UTJ20" s="254"/>
      <c r="UTK20" s="254"/>
      <c r="UTL20" s="254"/>
      <c r="UTM20" s="254"/>
      <c r="UTN20" s="254"/>
      <c r="UTO20" s="254"/>
      <c r="UTP20" s="254"/>
      <c r="UTQ20" s="254"/>
      <c r="UTR20" s="254"/>
      <c r="UTS20" s="254"/>
      <c r="UTT20" s="254"/>
      <c r="UTU20" s="254"/>
      <c r="UTV20" s="254"/>
      <c r="UTW20" s="254"/>
      <c r="UTX20" s="254"/>
      <c r="UTY20" s="254"/>
      <c r="UTZ20" s="254"/>
      <c r="UUA20" s="254"/>
      <c r="UUB20" s="254"/>
      <c r="UUC20" s="254"/>
      <c r="UUD20" s="254"/>
      <c r="UUE20" s="254"/>
      <c r="UUF20" s="254"/>
      <c r="UUG20" s="254"/>
      <c r="UUH20" s="254"/>
      <c r="UUI20" s="254"/>
      <c r="UUJ20" s="254"/>
      <c r="UUK20" s="254"/>
      <c r="UUL20" s="254"/>
      <c r="UUM20" s="254"/>
      <c r="UUN20" s="254"/>
      <c r="UUO20" s="254"/>
      <c r="UUP20" s="254"/>
      <c r="UUQ20" s="254"/>
      <c r="UUR20" s="254"/>
      <c r="UUS20" s="254"/>
      <c r="UUT20" s="254"/>
      <c r="UUU20" s="254"/>
      <c r="UUV20" s="254"/>
      <c r="UUW20" s="254"/>
      <c r="UUX20" s="254"/>
      <c r="UUY20" s="254"/>
      <c r="UUZ20" s="254"/>
      <c r="UVA20" s="254"/>
      <c r="UVB20" s="254"/>
      <c r="UVC20" s="254"/>
      <c r="UVD20" s="254"/>
      <c r="UVE20" s="254"/>
      <c r="UVF20" s="254"/>
      <c r="UVG20" s="254"/>
      <c r="UVH20" s="254"/>
      <c r="UVI20" s="254"/>
      <c r="UVJ20" s="254"/>
      <c r="UVK20" s="254"/>
      <c r="UVL20" s="254"/>
      <c r="UVM20" s="254"/>
      <c r="UVN20" s="254"/>
      <c r="UVO20" s="254"/>
      <c r="UVP20" s="254"/>
      <c r="UVQ20" s="254"/>
      <c r="UVR20" s="254"/>
      <c r="UVS20" s="254"/>
      <c r="UVT20" s="254"/>
      <c r="UVU20" s="254"/>
      <c r="UVV20" s="254"/>
      <c r="UVW20" s="254"/>
      <c r="UVX20" s="254"/>
      <c r="UVY20" s="254"/>
      <c r="UVZ20" s="254"/>
      <c r="UWA20" s="254"/>
      <c r="UWB20" s="254"/>
      <c r="UWC20" s="254"/>
      <c r="UWD20" s="254"/>
      <c r="UWE20" s="254"/>
      <c r="UWF20" s="254"/>
      <c r="UWG20" s="254"/>
      <c r="UWH20" s="254"/>
      <c r="UWI20" s="254"/>
      <c r="UWJ20" s="254"/>
      <c r="UWK20" s="254"/>
      <c r="UWL20" s="254"/>
      <c r="UWM20" s="254"/>
      <c r="UWN20" s="254"/>
      <c r="UWO20" s="254"/>
      <c r="UWP20" s="254"/>
      <c r="UWQ20" s="254"/>
      <c r="UWR20" s="254"/>
      <c r="UWS20" s="254"/>
      <c r="UWT20" s="254"/>
      <c r="UWU20" s="254"/>
      <c r="UWV20" s="254"/>
      <c r="UWW20" s="254"/>
      <c r="UWX20" s="254"/>
      <c r="UWY20" s="254"/>
      <c r="UWZ20" s="254"/>
      <c r="UXA20" s="254"/>
      <c r="UXB20" s="254"/>
      <c r="UXC20" s="254"/>
      <c r="UXD20" s="254"/>
      <c r="UXE20" s="254"/>
      <c r="UXF20" s="254"/>
      <c r="UXG20" s="254"/>
      <c r="UXH20" s="254"/>
      <c r="UXI20" s="254"/>
      <c r="UXJ20" s="254"/>
      <c r="UXK20" s="254"/>
      <c r="UXL20" s="254"/>
      <c r="UXM20" s="254"/>
      <c r="UXN20" s="254"/>
      <c r="UXO20" s="254"/>
      <c r="UXP20" s="254"/>
      <c r="UXQ20" s="254"/>
      <c r="UXR20" s="254"/>
      <c r="UXS20" s="254"/>
      <c r="UXT20" s="254"/>
      <c r="UXU20" s="254"/>
      <c r="UXV20" s="254"/>
      <c r="UXW20" s="254"/>
      <c r="UXX20" s="254"/>
      <c r="UXY20" s="254"/>
      <c r="UXZ20" s="254"/>
      <c r="UYA20" s="254"/>
      <c r="UYB20" s="254"/>
      <c r="UYC20" s="254"/>
      <c r="UYD20" s="254"/>
      <c r="UYE20" s="254"/>
      <c r="UYF20" s="254"/>
      <c r="UYG20" s="254"/>
      <c r="UYH20" s="254"/>
      <c r="UYI20" s="254"/>
      <c r="UYJ20" s="254"/>
      <c r="UYK20" s="254"/>
      <c r="UYL20" s="254"/>
      <c r="UYM20" s="254"/>
      <c r="UYN20" s="254"/>
      <c r="UYO20" s="254"/>
      <c r="UYP20" s="254"/>
      <c r="UYQ20" s="254"/>
      <c r="UYR20" s="254"/>
      <c r="UYS20" s="254"/>
      <c r="UYT20" s="254"/>
      <c r="UYU20" s="254"/>
      <c r="UYV20" s="254"/>
      <c r="UYW20" s="254"/>
      <c r="UYX20" s="254"/>
      <c r="UYY20" s="254"/>
      <c r="UYZ20" s="254"/>
      <c r="UZA20" s="254"/>
      <c r="UZB20" s="254"/>
      <c r="UZC20" s="254"/>
      <c r="UZD20" s="254"/>
      <c r="UZE20" s="254"/>
      <c r="UZF20" s="254"/>
      <c r="UZG20" s="254"/>
      <c r="UZH20" s="254"/>
      <c r="UZI20" s="254"/>
      <c r="UZJ20" s="254"/>
      <c r="UZK20" s="254"/>
      <c r="UZL20" s="254"/>
      <c r="UZM20" s="254"/>
      <c r="UZN20" s="254"/>
      <c r="UZO20" s="254"/>
      <c r="UZP20" s="254"/>
      <c r="UZQ20" s="254"/>
      <c r="UZR20" s="254"/>
      <c r="UZS20" s="254"/>
      <c r="UZT20" s="254"/>
      <c r="UZU20" s="254"/>
      <c r="UZV20" s="254"/>
      <c r="UZW20" s="254"/>
      <c r="UZX20" s="254"/>
      <c r="UZY20" s="254"/>
      <c r="UZZ20" s="254"/>
      <c r="VAA20" s="254"/>
      <c r="VAB20" s="254"/>
      <c r="VAC20" s="254"/>
      <c r="VAD20" s="254"/>
      <c r="VAE20" s="254"/>
      <c r="VAF20" s="254"/>
      <c r="VAG20" s="254"/>
      <c r="VAH20" s="254"/>
      <c r="VAI20" s="254"/>
      <c r="VAJ20" s="254"/>
      <c r="VAK20" s="254"/>
      <c r="VAL20" s="254"/>
      <c r="VAM20" s="254"/>
      <c r="VAN20" s="254"/>
      <c r="VAO20" s="254"/>
      <c r="VAP20" s="254"/>
      <c r="VAQ20" s="254"/>
      <c r="VAR20" s="254"/>
      <c r="VAS20" s="254"/>
      <c r="VAT20" s="254"/>
      <c r="VAU20" s="254"/>
      <c r="VAV20" s="254"/>
      <c r="VAW20" s="254"/>
      <c r="VAX20" s="254"/>
      <c r="VAY20" s="254"/>
      <c r="VAZ20" s="254"/>
      <c r="VBA20" s="254"/>
      <c r="VBB20" s="254"/>
      <c r="VBC20" s="254"/>
      <c r="VBD20" s="254"/>
      <c r="VBE20" s="254"/>
      <c r="VBF20" s="254"/>
      <c r="VBG20" s="254"/>
      <c r="VBH20" s="254"/>
      <c r="VBI20" s="254"/>
      <c r="VBJ20" s="254"/>
      <c r="VBK20" s="254"/>
      <c r="VBL20" s="254"/>
      <c r="VBM20" s="254"/>
      <c r="VBN20" s="254"/>
      <c r="VBO20" s="254"/>
      <c r="VBP20" s="254"/>
      <c r="VBQ20" s="254"/>
      <c r="VBR20" s="254"/>
      <c r="VBS20" s="254"/>
      <c r="VBT20" s="254"/>
      <c r="VBU20" s="254"/>
      <c r="VBV20" s="254"/>
      <c r="VBW20" s="254"/>
      <c r="VBX20" s="254"/>
      <c r="VBY20" s="254"/>
      <c r="VBZ20" s="254"/>
      <c r="VCA20" s="254"/>
      <c r="VCB20" s="254"/>
      <c r="VCC20" s="254"/>
      <c r="VCD20" s="254"/>
      <c r="VCE20" s="254"/>
      <c r="VCF20" s="254"/>
      <c r="VCG20" s="254"/>
      <c r="VCH20" s="254"/>
      <c r="VCI20" s="254"/>
      <c r="VCJ20" s="254"/>
      <c r="VCK20" s="254"/>
      <c r="VCL20" s="254"/>
      <c r="VCM20" s="254"/>
      <c r="VCN20" s="254"/>
      <c r="VCO20" s="254"/>
      <c r="VCP20" s="254"/>
      <c r="VCQ20" s="254"/>
      <c r="VCR20" s="254"/>
      <c r="VCS20" s="254"/>
      <c r="VCT20" s="254"/>
      <c r="VCU20" s="254"/>
      <c r="VCV20" s="254"/>
      <c r="VCW20" s="254"/>
      <c r="VCX20" s="254"/>
      <c r="VCY20" s="254"/>
      <c r="VCZ20" s="254"/>
      <c r="VDA20" s="254"/>
      <c r="VDB20" s="254"/>
      <c r="VDC20" s="254"/>
      <c r="VDD20" s="254"/>
      <c r="VDE20" s="254"/>
      <c r="VDF20" s="254"/>
      <c r="VDG20" s="254"/>
      <c r="VDH20" s="254"/>
      <c r="VDI20" s="254"/>
      <c r="VDJ20" s="254"/>
      <c r="VDK20" s="254"/>
      <c r="VDL20" s="254"/>
      <c r="VDM20" s="254"/>
      <c r="VDN20" s="254"/>
      <c r="VDO20" s="254"/>
      <c r="VDP20" s="254"/>
      <c r="VDQ20" s="254"/>
      <c r="VDR20" s="254"/>
      <c r="VDS20" s="254"/>
      <c r="VDT20" s="254"/>
      <c r="VDU20" s="254"/>
      <c r="VDV20" s="254"/>
      <c r="VDW20" s="254"/>
      <c r="VDX20" s="254"/>
      <c r="VDY20" s="254"/>
      <c r="VDZ20" s="254"/>
      <c r="VEA20" s="254"/>
      <c r="VEB20" s="254"/>
      <c r="VEC20" s="254"/>
      <c r="VED20" s="254"/>
      <c r="VEE20" s="254"/>
      <c r="VEF20" s="254"/>
      <c r="VEG20" s="254"/>
      <c r="VEH20" s="254"/>
      <c r="VEI20" s="254"/>
      <c r="VEJ20" s="254"/>
      <c r="VEK20" s="254"/>
      <c r="VEL20" s="254"/>
      <c r="VEM20" s="254"/>
      <c r="VEN20" s="254"/>
      <c r="VEO20" s="254"/>
      <c r="VEP20" s="254"/>
      <c r="VEQ20" s="254"/>
      <c r="VER20" s="254"/>
      <c r="VES20" s="254"/>
      <c r="VET20" s="254"/>
      <c r="VEU20" s="254"/>
      <c r="VEV20" s="254"/>
      <c r="VEW20" s="254"/>
      <c r="VEX20" s="254"/>
      <c r="VEY20" s="254"/>
      <c r="VEZ20" s="254"/>
      <c r="VFA20" s="254"/>
      <c r="VFB20" s="254"/>
      <c r="VFC20" s="254"/>
      <c r="VFD20" s="254"/>
      <c r="VFE20" s="254"/>
      <c r="VFF20" s="254"/>
      <c r="VFG20" s="254"/>
      <c r="VFH20" s="254"/>
      <c r="VFI20" s="254"/>
      <c r="VFJ20" s="254"/>
      <c r="VFK20" s="254"/>
      <c r="VFL20" s="254"/>
      <c r="VFM20" s="254"/>
      <c r="VFN20" s="254"/>
      <c r="VFO20" s="254"/>
      <c r="VFP20" s="254"/>
      <c r="VFQ20" s="254"/>
      <c r="VFR20" s="254"/>
      <c r="VFS20" s="254"/>
      <c r="VFT20" s="254"/>
      <c r="VFU20" s="254"/>
      <c r="VFV20" s="254"/>
      <c r="VFW20" s="254"/>
      <c r="VFX20" s="254"/>
      <c r="VFY20" s="254"/>
      <c r="VFZ20" s="254"/>
      <c r="VGA20" s="254"/>
      <c r="VGB20" s="254"/>
      <c r="VGC20" s="254"/>
      <c r="VGD20" s="254"/>
      <c r="VGE20" s="254"/>
      <c r="VGF20" s="254"/>
      <c r="VGG20" s="254"/>
      <c r="VGH20" s="254"/>
      <c r="VGI20" s="254"/>
      <c r="VGJ20" s="254"/>
      <c r="VGK20" s="254"/>
      <c r="VGL20" s="254"/>
      <c r="VGM20" s="254"/>
      <c r="VGN20" s="254"/>
      <c r="VGO20" s="254"/>
      <c r="VGP20" s="254"/>
      <c r="VGQ20" s="254"/>
      <c r="VGR20" s="254"/>
      <c r="VGS20" s="254"/>
      <c r="VGT20" s="254"/>
      <c r="VGU20" s="254"/>
      <c r="VGV20" s="254"/>
      <c r="VGW20" s="254"/>
      <c r="VGX20" s="254"/>
      <c r="VGY20" s="254"/>
      <c r="VGZ20" s="254"/>
      <c r="VHA20" s="254"/>
      <c r="VHB20" s="254"/>
      <c r="VHC20" s="254"/>
      <c r="VHD20" s="254"/>
      <c r="VHE20" s="254"/>
      <c r="VHF20" s="254"/>
      <c r="VHG20" s="254"/>
      <c r="VHH20" s="254"/>
      <c r="VHI20" s="254"/>
      <c r="VHJ20" s="254"/>
      <c r="VHK20" s="254"/>
      <c r="VHL20" s="254"/>
      <c r="VHM20" s="254"/>
      <c r="VHN20" s="254"/>
      <c r="VHO20" s="254"/>
      <c r="VHP20" s="254"/>
      <c r="VHQ20" s="254"/>
      <c r="VHR20" s="254"/>
      <c r="VHS20" s="254"/>
      <c r="VHT20" s="254"/>
      <c r="VHU20" s="254"/>
      <c r="VHV20" s="254"/>
      <c r="VHW20" s="254"/>
      <c r="VHX20" s="254"/>
      <c r="VHY20" s="254"/>
      <c r="VHZ20" s="254"/>
      <c r="VIA20" s="254"/>
      <c r="VIB20" s="254"/>
      <c r="VIC20" s="254"/>
      <c r="VID20" s="254"/>
      <c r="VIE20" s="254"/>
      <c r="VIF20" s="254"/>
      <c r="VIG20" s="254"/>
      <c r="VIH20" s="254"/>
      <c r="VII20" s="254"/>
      <c r="VIJ20" s="254"/>
      <c r="VIK20" s="254"/>
      <c r="VIL20" s="254"/>
      <c r="VIM20" s="254"/>
      <c r="VIN20" s="254"/>
      <c r="VIO20" s="254"/>
      <c r="VIP20" s="254"/>
      <c r="VIQ20" s="254"/>
      <c r="VIR20" s="254"/>
      <c r="VIS20" s="254"/>
      <c r="VIT20" s="254"/>
      <c r="VIU20" s="254"/>
      <c r="VIV20" s="254"/>
      <c r="VIW20" s="254"/>
      <c r="VIX20" s="254"/>
      <c r="VIY20" s="254"/>
      <c r="VIZ20" s="254"/>
      <c r="VJA20" s="254"/>
      <c r="VJB20" s="254"/>
      <c r="VJC20" s="254"/>
      <c r="VJD20" s="254"/>
      <c r="VJE20" s="254"/>
      <c r="VJF20" s="254"/>
      <c r="VJG20" s="254"/>
      <c r="VJH20" s="254"/>
      <c r="VJI20" s="254"/>
      <c r="VJJ20" s="254"/>
      <c r="VJK20" s="254"/>
      <c r="VJL20" s="254"/>
      <c r="VJM20" s="254"/>
      <c r="VJN20" s="254"/>
      <c r="VJO20" s="254"/>
      <c r="VJP20" s="254"/>
      <c r="VJQ20" s="254"/>
      <c r="VJR20" s="254"/>
      <c r="VJS20" s="254"/>
      <c r="VJT20" s="254"/>
      <c r="VJU20" s="254"/>
      <c r="VJV20" s="254"/>
      <c r="VJW20" s="254"/>
      <c r="VJX20" s="254"/>
      <c r="VJY20" s="254"/>
      <c r="VJZ20" s="254"/>
      <c r="VKA20" s="254"/>
      <c r="VKB20" s="254"/>
      <c r="VKC20" s="254"/>
      <c r="VKD20" s="254"/>
      <c r="VKE20" s="254"/>
      <c r="VKF20" s="254"/>
      <c r="VKG20" s="254"/>
      <c r="VKH20" s="254"/>
      <c r="VKI20" s="254"/>
      <c r="VKJ20" s="254"/>
      <c r="VKK20" s="254"/>
      <c r="VKL20" s="254"/>
      <c r="VKM20" s="254"/>
      <c r="VKN20" s="254"/>
      <c r="VKO20" s="254"/>
      <c r="VKP20" s="254"/>
      <c r="VKQ20" s="254"/>
      <c r="VKR20" s="254"/>
      <c r="VKS20" s="254"/>
      <c r="VKT20" s="254"/>
      <c r="VKU20" s="254"/>
      <c r="VKV20" s="254"/>
      <c r="VKW20" s="254"/>
      <c r="VKX20" s="254"/>
      <c r="VKY20" s="254"/>
      <c r="VKZ20" s="254"/>
      <c r="VLA20" s="254"/>
      <c r="VLB20" s="254"/>
      <c r="VLC20" s="254"/>
      <c r="VLD20" s="254"/>
      <c r="VLE20" s="254"/>
      <c r="VLF20" s="254"/>
      <c r="VLG20" s="254"/>
      <c r="VLH20" s="254"/>
      <c r="VLI20" s="254"/>
      <c r="VLJ20" s="254"/>
      <c r="VLK20" s="254"/>
      <c r="VLL20" s="254"/>
      <c r="VLM20" s="254"/>
      <c r="VLN20" s="254"/>
      <c r="VLO20" s="254"/>
      <c r="VLP20" s="254"/>
      <c r="VLQ20" s="254"/>
      <c r="VLR20" s="254"/>
      <c r="VLS20" s="254"/>
      <c r="VLT20" s="254"/>
      <c r="VLU20" s="254"/>
      <c r="VLV20" s="254"/>
      <c r="VLW20" s="254"/>
      <c r="VLX20" s="254"/>
      <c r="VLY20" s="254"/>
      <c r="VLZ20" s="254"/>
      <c r="VMA20" s="254"/>
      <c r="VMB20" s="254"/>
      <c r="VMC20" s="254"/>
      <c r="VMD20" s="254"/>
      <c r="VME20" s="254"/>
      <c r="VMF20" s="254"/>
      <c r="VMG20" s="254"/>
      <c r="VMH20" s="254"/>
      <c r="VMI20" s="254"/>
      <c r="VMJ20" s="254"/>
      <c r="VMK20" s="254"/>
      <c r="VML20" s="254"/>
      <c r="VMM20" s="254"/>
      <c r="VMN20" s="254"/>
      <c r="VMO20" s="254"/>
      <c r="VMP20" s="254"/>
      <c r="VMQ20" s="254"/>
      <c r="VMR20" s="254"/>
      <c r="VMS20" s="254"/>
      <c r="VMT20" s="254"/>
      <c r="VMU20" s="254"/>
      <c r="VMV20" s="254"/>
      <c r="VMW20" s="254"/>
      <c r="VMX20" s="254"/>
      <c r="VMY20" s="254"/>
      <c r="VMZ20" s="254"/>
      <c r="VNA20" s="254"/>
      <c r="VNB20" s="254"/>
      <c r="VNC20" s="254"/>
      <c r="VND20" s="254"/>
      <c r="VNE20" s="254"/>
      <c r="VNF20" s="254"/>
      <c r="VNG20" s="254"/>
      <c r="VNH20" s="254"/>
      <c r="VNI20" s="254"/>
      <c r="VNJ20" s="254"/>
      <c r="VNK20" s="254"/>
      <c r="VNL20" s="254"/>
      <c r="VNM20" s="254"/>
      <c r="VNN20" s="254"/>
      <c r="VNO20" s="254"/>
      <c r="VNP20" s="254"/>
      <c r="VNQ20" s="254"/>
      <c r="VNR20" s="254"/>
      <c r="VNS20" s="254"/>
      <c r="VNT20" s="254"/>
      <c r="VNU20" s="254"/>
      <c r="VNV20" s="254"/>
      <c r="VNW20" s="254"/>
      <c r="VNX20" s="254"/>
      <c r="VNY20" s="254"/>
      <c r="VNZ20" s="254"/>
      <c r="VOA20" s="254"/>
      <c r="VOB20" s="254"/>
      <c r="VOC20" s="254"/>
      <c r="VOD20" s="254"/>
      <c r="VOE20" s="254"/>
      <c r="VOF20" s="254"/>
      <c r="VOG20" s="254"/>
      <c r="VOH20" s="254"/>
      <c r="VOI20" s="254"/>
      <c r="VOJ20" s="254"/>
      <c r="VOK20" s="254"/>
      <c r="VOL20" s="254"/>
      <c r="VOM20" s="254"/>
      <c r="VON20" s="254"/>
      <c r="VOO20" s="254"/>
      <c r="VOP20" s="254"/>
      <c r="VOQ20" s="254"/>
      <c r="VOR20" s="254"/>
      <c r="VOS20" s="254"/>
      <c r="VOT20" s="254"/>
      <c r="VOU20" s="254"/>
      <c r="VOV20" s="254"/>
      <c r="VOW20" s="254"/>
      <c r="VOX20" s="254"/>
      <c r="VOY20" s="254"/>
      <c r="VOZ20" s="254"/>
      <c r="VPA20" s="254"/>
      <c r="VPB20" s="254"/>
      <c r="VPC20" s="254"/>
      <c r="VPD20" s="254"/>
      <c r="VPE20" s="254"/>
      <c r="VPF20" s="254"/>
      <c r="VPG20" s="254"/>
      <c r="VPH20" s="254"/>
      <c r="VPI20" s="254"/>
      <c r="VPJ20" s="254"/>
      <c r="VPK20" s="254"/>
      <c r="VPL20" s="254"/>
      <c r="VPM20" s="254"/>
      <c r="VPN20" s="254"/>
      <c r="VPO20" s="254"/>
      <c r="VPP20" s="254"/>
      <c r="VPQ20" s="254"/>
      <c r="VPR20" s="254"/>
      <c r="VPS20" s="254"/>
      <c r="VPT20" s="254"/>
      <c r="VPU20" s="254"/>
      <c r="VPV20" s="254"/>
      <c r="VPW20" s="254"/>
      <c r="VPX20" s="254"/>
      <c r="VPY20" s="254"/>
      <c r="VPZ20" s="254"/>
      <c r="VQA20" s="254"/>
      <c r="VQB20" s="254"/>
      <c r="VQC20" s="254"/>
      <c r="VQD20" s="254"/>
      <c r="VQE20" s="254"/>
      <c r="VQF20" s="254"/>
      <c r="VQG20" s="254"/>
      <c r="VQH20" s="254"/>
      <c r="VQI20" s="254"/>
      <c r="VQJ20" s="254"/>
      <c r="VQK20" s="254"/>
      <c r="VQL20" s="254"/>
      <c r="VQM20" s="254"/>
      <c r="VQN20" s="254"/>
      <c r="VQO20" s="254"/>
      <c r="VQP20" s="254"/>
      <c r="VQQ20" s="254"/>
      <c r="VQR20" s="254"/>
      <c r="VQS20" s="254"/>
      <c r="VQT20" s="254"/>
      <c r="VQU20" s="254"/>
      <c r="VQV20" s="254"/>
      <c r="VQW20" s="254"/>
      <c r="VQX20" s="254"/>
      <c r="VQY20" s="254"/>
      <c r="VQZ20" s="254"/>
      <c r="VRA20" s="254"/>
      <c r="VRB20" s="254"/>
      <c r="VRC20" s="254"/>
      <c r="VRD20" s="254"/>
      <c r="VRE20" s="254"/>
      <c r="VRF20" s="254"/>
      <c r="VRG20" s="254"/>
      <c r="VRH20" s="254"/>
      <c r="VRI20" s="254"/>
      <c r="VRJ20" s="254"/>
      <c r="VRK20" s="254"/>
      <c r="VRL20" s="254"/>
      <c r="VRM20" s="254"/>
      <c r="VRN20" s="254"/>
      <c r="VRO20" s="254"/>
      <c r="VRP20" s="254"/>
      <c r="VRQ20" s="254"/>
      <c r="VRR20" s="254"/>
      <c r="VRS20" s="254"/>
      <c r="VRT20" s="254"/>
      <c r="VRU20" s="254"/>
      <c r="VRV20" s="254"/>
      <c r="VRW20" s="254"/>
      <c r="VRX20" s="254"/>
      <c r="VRY20" s="254"/>
      <c r="VRZ20" s="254"/>
      <c r="VSA20" s="254"/>
      <c r="VSB20" s="254"/>
      <c r="VSC20" s="254"/>
      <c r="VSD20" s="254"/>
      <c r="VSE20" s="254"/>
      <c r="VSF20" s="254"/>
      <c r="VSG20" s="254"/>
      <c r="VSH20" s="254"/>
      <c r="VSI20" s="254"/>
      <c r="VSJ20" s="254"/>
      <c r="VSK20" s="254"/>
      <c r="VSL20" s="254"/>
      <c r="VSM20" s="254"/>
      <c r="VSN20" s="254"/>
      <c r="VSO20" s="254"/>
      <c r="VSP20" s="254"/>
      <c r="VSQ20" s="254"/>
      <c r="VSR20" s="254"/>
      <c r="VSS20" s="254"/>
      <c r="VST20" s="254"/>
      <c r="VSU20" s="254"/>
      <c r="VSV20" s="254"/>
      <c r="VSW20" s="254"/>
      <c r="VSX20" s="254"/>
      <c r="VSY20" s="254"/>
      <c r="VSZ20" s="254"/>
      <c r="VTA20" s="254"/>
      <c r="VTB20" s="254"/>
      <c r="VTC20" s="254"/>
      <c r="VTD20" s="254"/>
      <c r="VTE20" s="254"/>
      <c r="VTF20" s="254"/>
      <c r="VTG20" s="254"/>
      <c r="VTH20" s="254"/>
      <c r="VTI20" s="254"/>
      <c r="VTJ20" s="254"/>
      <c r="VTK20" s="254"/>
      <c r="VTL20" s="254"/>
      <c r="VTM20" s="254"/>
      <c r="VTN20" s="254"/>
      <c r="VTO20" s="254"/>
      <c r="VTP20" s="254"/>
      <c r="VTQ20" s="254"/>
      <c r="VTR20" s="254"/>
      <c r="VTS20" s="254"/>
      <c r="VTT20" s="254"/>
      <c r="VTU20" s="254"/>
      <c r="VTV20" s="254"/>
      <c r="VTW20" s="254"/>
      <c r="VTX20" s="254"/>
      <c r="VTY20" s="254"/>
      <c r="VTZ20" s="254"/>
      <c r="VUA20" s="254"/>
      <c r="VUB20" s="254"/>
      <c r="VUC20" s="254"/>
      <c r="VUD20" s="254"/>
      <c r="VUE20" s="254"/>
      <c r="VUF20" s="254"/>
      <c r="VUG20" s="254"/>
      <c r="VUH20" s="254"/>
      <c r="VUI20" s="254"/>
      <c r="VUJ20" s="254"/>
      <c r="VUK20" s="254"/>
      <c r="VUL20" s="254"/>
      <c r="VUM20" s="254"/>
      <c r="VUN20" s="254"/>
      <c r="VUO20" s="254"/>
      <c r="VUP20" s="254"/>
      <c r="VUQ20" s="254"/>
      <c r="VUR20" s="254"/>
      <c r="VUS20" s="254"/>
      <c r="VUT20" s="254"/>
      <c r="VUU20" s="254"/>
      <c r="VUV20" s="254"/>
      <c r="VUW20" s="254"/>
      <c r="VUX20" s="254"/>
      <c r="VUY20" s="254"/>
      <c r="VUZ20" s="254"/>
      <c r="VVA20" s="254"/>
      <c r="VVB20" s="254"/>
      <c r="VVC20" s="254"/>
      <c r="VVD20" s="254"/>
      <c r="VVE20" s="254"/>
      <c r="VVF20" s="254"/>
      <c r="VVG20" s="254"/>
      <c r="VVH20" s="254"/>
      <c r="VVI20" s="254"/>
      <c r="VVJ20" s="254"/>
      <c r="VVK20" s="254"/>
      <c r="VVL20" s="254"/>
      <c r="VVM20" s="254"/>
      <c r="VVN20" s="254"/>
      <c r="VVO20" s="254"/>
      <c r="VVP20" s="254"/>
      <c r="VVQ20" s="254"/>
      <c r="VVR20" s="254"/>
      <c r="VVS20" s="254"/>
      <c r="VVT20" s="254"/>
      <c r="VVU20" s="254"/>
      <c r="VVV20" s="254"/>
      <c r="VVW20" s="254"/>
      <c r="VVX20" s="254"/>
      <c r="VVY20" s="254"/>
      <c r="VVZ20" s="254"/>
      <c r="VWA20" s="254"/>
      <c r="VWB20" s="254"/>
      <c r="VWC20" s="254"/>
      <c r="VWD20" s="254"/>
      <c r="VWE20" s="254"/>
      <c r="VWF20" s="254"/>
      <c r="VWG20" s="254"/>
      <c r="VWH20" s="254"/>
      <c r="VWI20" s="254"/>
      <c r="VWJ20" s="254"/>
      <c r="VWK20" s="254"/>
      <c r="VWL20" s="254"/>
      <c r="VWM20" s="254"/>
      <c r="VWN20" s="254"/>
      <c r="VWO20" s="254"/>
      <c r="VWP20" s="254"/>
      <c r="VWQ20" s="254"/>
      <c r="VWR20" s="254"/>
      <c r="VWS20" s="254"/>
      <c r="VWT20" s="254"/>
      <c r="VWU20" s="254"/>
      <c r="VWV20" s="254"/>
      <c r="VWW20" s="254"/>
      <c r="VWX20" s="254"/>
      <c r="VWY20" s="254"/>
      <c r="VWZ20" s="254"/>
      <c r="VXA20" s="254"/>
      <c r="VXB20" s="254"/>
      <c r="VXC20" s="254"/>
      <c r="VXD20" s="254"/>
      <c r="VXE20" s="254"/>
      <c r="VXF20" s="254"/>
      <c r="VXG20" s="254"/>
      <c r="VXH20" s="254"/>
      <c r="VXI20" s="254"/>
      <c r="VXJ20" s="254"/>
      <c r="VXK20" s="254"/>
      <c r="VXL20" s="254"/>
      <c r="VXM20" s="254"/>
      <c r="VXN20" s="254"/>
      <c r="VXO20" s="254"/>
      <c r="VXP20" s="254"/>
      <c r="VXQ20" s="254"/>
      <c r="VXR20" s="254"/>
      <c r="VXS20" s="254"/>
      <c r="VXT20" s="254"/>
      <c r="VXU20" s="254"/>
      <c r="VXV20" s="254"/>
      <c r="VXW20" s="254"/>
      <c r="VXX20" s="254"/>
      <c r="VXY20" s="254"/>
      <c r="VXZ20" s="254"/>
      <c r="VYA20" s="254"/>
      <c r="VYB20" s="254"/>
      <c r="VYC20" s="254"/>
      <c r="VYD20" s="254"/>
      <c r="VYE20" s="254"/>
      <c r="VYF20" s="254"/>
      <c r="VYG20" s="254"/>
      <c r="VYH20" s="254"/>
      <c r="VYI20" s="254"/>
      <c r="VYJ20" s="254"/>
      <c r="VYK20" s="254"/>
      <c r="VYL20" s="254"/>
      <c r="VYM20" s="254"/>
      <c r="VYN20" s="254"/>
      <c r="VYO20" s="254"/>
      <c r="VYP20" s="254"/>
      <c r="VYQ20" s="254"/>
      <c r="VYR20" s="254"/>
      <c r="VYS20" s="254"/>
      <c r="VYT20" s="254"/>
      <c r="VYU20" s="254"/>
      <c r="VYV20" s="254"/>
      <c r="VYW20" s="254"/>
      <c r="VYX20" s="254"/>
      <c r="VYY20" s="254"/>
      <c r="VYZ20" s="254"/>
      <c r="VZA20" s="254"/>
      <c r="VZB20" s="254"/>
      <c r="VZC20" s="254"/>
      <c r="VZD20" s="254"/>
      <c r="VZE20" s="254"/>
      <c r="VZF20" s="254"/>
      <c r="VZG20" s="254"/>
      <c r="VZH20" s="254"/>
      <c r="VZI20" s="254"/>
      <c r="VZJ20" s="254"/>
      <c r="VZK20" s="254"/>
      <c r="VZL20" s="254"/>
      <c r="VZM20" s="254"/>
      <c r="VZN20" s="254"/>
      <c r="VZO20" s="254"/>
      <c r="VZP20" s="254"/>
      <c r="VZQ20" s="254"/>
      <c r="VZR20" s="254"/>
      <c r="VZS20" s="254"/>
      <c r="VZT20" s="254"/>
      <c r="VZU20" s="254"/>
      <c r="VZV20" s="254"/>
      <c r="VZW20" s="254"/>
      <c r="VZX20" s="254"/>
      <c r="VZY20" s="254"/>
      <c r="VZZ20" s="254"/>
      <c r="WAA20" s="254"/>
      <c r="WAB20" s="254"/>
      <c r="WAC20" s="254"/>
      <c r="WAD20" s="254"/>
      <c r="WAE20" s="254"/>
      <c r="WAF20" s="254"/>
      <c r="WAG20" s="254"/>
      <c r="WAH20" s="254"/>
      <c r="WAI20" s="254"/>
      <c r="WAJ20" s="254"/>
      <c r="WAK20" s="254"/>
      <c r="WAL20" s="254"/>
      <c r="WAM20" s="254"/>
      <c r="WAN20" s="254"/>
      <c r="WAO20" s="254"/>
      <c r="WAP20" s="254"/>
      <c r="WAQ20" s="254"/>
      <c r="WAR20" s="254"/>
      <c r="WAS20" s="254"/>
      <c r="WAT20" s="254"/>
      <c r="WAU20" s="254"/>
      <c r="WAV20" s="254"/>
      <c r="WAW20" s="254"/>
      <c r="WAX20" s="254"/>
      <c r="WAY20" s="254"/>
      <c r="WAZ20" s="254"/>
      <c r="WBA20" s="254"/>
      <c r="WBB20" s="254"/>
      <c r="WBC20" s="254"/>
      <c r="WBD20" s="254"/>
      <c r="WBE20" s="254"/>
      <c r="WBF20" s="254"/>
      <c r="WBG20" s="254"/>
      <c r="WBH20" s="254"/>
      <c r="WBI20" s="254"/>
      <c r="WBJ20" s="254"/>
      <c r="WBK20" s="254"/>
      <c r="WBL20" s="254"/>
      <c r="WBM20" s="254"/>
      <c r="WBN20" s="254"/>
      <c r="WBO20" s="254"/>
      <c r="WBP20" s="254"/>
      <c r="WBQ20" s="254"/>
      <c r="WBR20" s="254"/>
      <c r="WBS20" s="254"/>
      <c r="WBT20" s="254"/>
      <c r="WBU20" s="254"/>
      <c r="WBV20" s="254"/>
      <c r="WBW20" s="254"/>
      <c r="WBX20" s="254"/>
      <c r="WBY20" s="254"/>
      <c r="WBZ20" s="254"/>
      <c r="WCA20" s="254"/>
      <c r="WCB20" s="254"/>
      <c r="WCC20" s="254"/>
      <c r="WCD20" s="254"/>
      <c r="WCE20" s="254"/>
      <c r="WCF20" s="254"/>
      <c r="WCG20" s="254"/>
      <c r="WCH20" s="254"/>
      <c r="WCI20" s="254"/>
      <c r="WCJ20" s="254"/>
      <c r="WCK20" s="254"/>
      <c r="WCL20" s="254"/>
      <c r="WCM20" s="254"/>
      <c r="WCN20" s="254"/>
      <c r="WCO20" s="254"/>
      <c r="WCP20" s="254"/>
      <c r="WCQ20" s="254"/>
      <c r="WCR20" s="254"/>
      <c r="WCS20" s="254"/>
      <c r="WCT20" s="254"/>
      <c r="WCU20" s="254"/>
      <c r="WCV20" s="254"/>
      <c r="WCW20" s="254"/>
      <c r="WCX20" s="254"/>
      <c r="WCY20" s="254"/>
      <c r="WCZ20" s="254"/>
      <c r="WDA20" s="254"/>
      <c r="WDB20" s="254"/>
      <c r="WDC20" s="254"/>
      <c r="WDD20" s="254"/>
      <c r="WDE20" s="254"/>
      <c r="WDF20" s="254"/>
      <c r="WDG20" s="254"/>
      <c r="WDH20" s="254"/>
      <c r="WDI20" s="254"/>
      <c r="WDJ20" s="254"/>
      <c r="WDK20" s="254"/>
      <c r="WDL20" s="254"/>
      <c r="WDM20" s="254"/>
      <c r="WDN20" s="254"/>
      <c r="WDO20" s="254"/>
      <c r="WDP20" s="254"/>
      <c r="WDQ20" s="254"/>
      <c r="WDR20" s="254"/>
      <c r="WDS20" s="254"/>
      <c r="WDT20" s="254"/>
      <c r="WDU20" s="254"/>
      <c r="WDV20" s="254"/>
      <c r="WDW20" s="254"/>
      <c r="WDX20" s="254"/>
      <c r="WDY20" s="254"/>
      <c r="WDZ20" s="254"/>
      <c r="WEA20" s="254"/>
      <c r="WEB20" s="254"/>
      <c r="WEC20" s="254"/>
      <c r="WED20" s="254"/>
      <c r="WEE20" s="254"/>
      <c r="WEF20" s="254"/>
      <c r="WEG20" s="254"/>
      <c r="WEH20" s="254"/>
      <c r="WEI20" s="254"/>
      <c r="WEJ20" s="254"/>
      <c r="WEK20" s="254"/>
      <c r="WEL20" s="254"/>
      <c r="WEM20" s="254"/>
      <c r="WEN20" s="254"/>
      <c r="WEO20" s="254"/>
      <c r="WEP20" s="254"/>
      <c r="WEQ20" s="254"/>
      <c r="WER20" s="254"/>
      <c r="WES20" s="254"/>
      <c r="WET20" s="254"/>
      <c r="WEU20" s="254"/>
      <c r="WEV20" s="254"/>
      <c r="WEW20" s="254"/>
      <c r="WEX20" s="254"/>
      <c r="WEY20" s="254"/>
      <c r="WEZ20" s="254"/>
      <c r="WFA20" s="254"/>
      <c r="WFB20" s="254"/>
      <c r="WFC20" s="254"/>
      <c r="WFD20" s="254"/>
      <c r="WFE20" s="254"/>
      <c r="WFF20" s="254"/>
      <c r="WFG20" s="254"/>
      <c r="WFH20" s="254"/>
      <c r="WFI20" s="254"/>
      <c r="WFJ20" s="254"/>
      <c r="WFK20" s="254"/>
      <c r="WFL20" s="254"/>
      <c r="WFM20" s="254"/>
      <c r="WFN20" s="254"/>
      <c r="WFO20" s="254"/>
      <c r="WFP20" s="254"/>
      <c r="WFQ20" s="254"/>
      <c r="WFR20" s="254"/>
      <c r="WFS20" s="254"/>
      <c r="WFT20" s="254"/>
      <c r="WFU20" s="254"/>
      <c r="WFV20" s="254"/>
      <c r="WFW20" s="254"/>
      <c r="WFX20" s="254"/>
      <c r="WFY20" s="254"/>
      <c r="WFZ20" s="254"/>
      <c r="WGA20" s="254"/>
      <c r="WGB20" s="254"/>
      <c r="WGC20" s="254"/>
      <c r="WGD20" s="254"/>
      <c r="WGE20" s="254"/>
      <c r="WGF20" s="254"/>
      <c r="WGG20" s="254"/>
      <c r="WGH20" s="254"/>
      <c r="WGI20" s="254"/>
      <c r="WGJ20" s="254"/>
      <c r="WGK20" s="254"/>
      <c r="WGL20" s="254"/>
      <c r="WGM20" s="254"/>
      <c r="WGN20" s="254"/>
      <c r="WGO20" s="254"/>
      <c r="WGP20" s="254"/>
      <c r="WGQ20" s="254"/>
      <c r="WGR20" s="254"/>
      <c r="WGS20" s="254"/>
      <c r="WGT20" s="254"/>
      <c r="WGU20" s="254"/>
      <c r="WGV20" s="254"/>
      <c r="WGW20" s="254"/>
      <c r="WGX20" s="254"/>
      <c r="WGY20" s="254"/>
      <c r="WGZ20" s="254"/>
      <c r="WHA20" s="254"/>
      <c r="WHB20" s="254"/>
      <c r="WHC20" s="254"/>
      <c r="WHD20" s="254"/>
      <c r="WHE20" s="254"/>
      <c r="WHF20" s="254"/>
      <c r="WHG20" s="254"/>
      <c r="WHH20" s="254"/>
      <c r="WHI20" s="254"/>
      <c r="WHJ20" s="254"/>
      <c r="WHK20" s="254"/>
      <c r="WHL20" s="254"/>
      <c r="WHM20" s="254"/>
      <c r="WHN20" s="254"/>
      <c r="WHO20" s="254"/>
      <c r="WHP20" s="254"/>
      <c r="WHQ20" s="254"/>
      <c r="WHR20" s="254"/>
      <c r="WHS20" s="254"/>
      <c r="WHT20" s="254"/>
      <c r="WHU20" s="254"/>
      <c r="WHV20" s="254"/>
      <c r="WHW20" s="254"/>
      <c r="WHX20" s="254"/>
      <c r="WHY20" s="254"/>
      <c r="WHZ20" s="254"/>
      <c r="WIA20" s="254"/>
      <c r="WIB20" s="254"/>
      <c r="WIC20" s="254"/>
      <c r="WID20" s="254"/>
      <c r="WIE20" s="254"/>
      <c r="WIF20" s="254"/>
      <c r="WIG20" s="254"/>
      <c r="WIH20" s="254"/>
      <c r="WII20" s="254"/>
      <c r="WIJ20" s="254"/>
      <c r="WIK20" s="254"/>
      <c r="WIL20" s="254"/>
      <c r="WIM20" s="254"/>
      <c r="WIN20" s="254"/>
      <c r="WIO20" s="254"/>
      <c r="WIP20" s="254"/>
      <c r="WIQ20" s="254"/>
      <c r="WIR20" s="254"/>
      <c r="WIS20" s="254"/>
      <c r="WIT20" s="254"/>
      <c r="WIU20" s="254"/>
      <c r="WIV20" s="254"/>
      <c r="WIW20" s="254"/>
      <c r="WIX20" s="254"/>
      <c r="WIY20" s="254"/>
      <c r="WIZ20" s="254"/>
      <c r="WJA20" s="254"/>
      <c r="WJB20" s="254"/>
      <c r="WJC20" s="254"/>
      <c r="WJD20" s="254"/>
      <c r="WJE20" s="254"/>
      <c r="WJF20" s="254"/>
      <c r="WJG20" s="254"/>
      <c r="WJH20" s="254"/>
      <c r="WJI20" s="254"/>
      <c r="WJJ20" s="254"/>
      <c r="WJK20" s="254"/>
      <c r="WJL20" s="254"/>
      <c r="WJM20" s="254"/>
      <c r="WJN20" s="254"/>
      <c r="WJO20" s="254"/>
      <c r="WJP20" s="254"/>
      <c r="WJQ20" s="254"/>
      <c r="WJR20" s="254"/>
      <c r="WJS20" s="254"/>
      <c r="WJT20" s="254"/>
      <c r="WJU20" s="254"/>
      <c r="WJV20" s="254"/>
      <c r="WJW20" s="254"/>
      <c r="WJX20" s="254"/>
      <c r="WJY20" s="254"/>
      <c r="WJZ20" s="254"/>
      <c r="WKA20" s="254"/>
      <c r="WKB20" s="254"/>
      <c r="WKC20" s="254"/>
      <c r="WKD20" s="254"/>
      <c r="WKE20" s="254"/>
      <c r="WKF20" s="254"/>
      <c r="WKG20" s="254"/>
      <c r="WKH20" s="254"/>
      <c r="WKI20" s="254"/>
      <c r="WKJ20" s="254"/>
      <c r="WKK20" s="254"/>
      <c r="WKL20" s="254"/>
      <c r="WKM20" s="254"/>
      <c r="WKN20" s="254"/>
      <c r="WKO20" s="254"/>
      <c r="WKP20" s="254"/>
      <c r="WKQ20" s="254"/>
      <c r="WKR20" s="254"/>
      <c r="WKS20" s="254"/>
      <c r="WKT20" s="254"/>
      <c r="WKU20" s="254"/>
      <c r="WKV20" s="254"/>
      <c r="WKW20" s="254"/>
      <c r="WKX20" s="254"/>
      <c r="WKY20" s="254"/>
      <c r="WKZ20" s="254"/>
      <c r="WLA20" s="254"/>
      <c r="WLB20" s="254"/>
      <c r="WLC20" s="254"/>
      <c r="WLD20" s="254"/>
      <c r="WLE20" s="254"/>
      <c r="WLF20" s="254"/>
      <c r="WLG20" s="254"/>
      <c r="WLH20" s="254"/>
      <c r="WLI20" s="254"/>
      <c r="WLJ20" s="254"/>
      <c r="WLK20" s="254"/>
      <c r="WLL20" s="254"/>
      <c r="WLM20" s="254"/>
      <c r="WLN20" s="254"/>
      <c r="WLO20" s="254"/>
      <c r="WLP20" s="254"/>
      <c r="WLQ20" s="254"/>
      <c r="WLR20" s="254"/>
      <c r="WLS20" s="254"/>
      <c r="WLT20" s="254"/>
      <c r="WLU20" s="254"/>
      <c r="WLV20" s="254"/>
      <c r="WLW20" s="254"/>
      <c r="WLX20" s="254"/>
      <c r="WLY20" s="254"/>
      <c r="WLZ20" s="254"/>
      <c r="WMA20" s="254"/>
      <c r="WMB20" s="254"/>
      <c r="WMC20" s="254"/>
      <c r="WMD20" s="254"/>
      <c r="WME20" s="254"/>
      <c r="WMF20" s="254"/>
      <c r="WMG20" s="254"/>
      <c r="WMH20" s="254"/>
      <c r="WMI20" s="254"/>
      <c r="WMJ20" s="254"/>
      <c r="WMK20" s="254"/>
      <c r="WML20" s="254"/>
      <c r="WMM20" s="254"/>
      <c r="WMN20" s="254"/>
      <c r="WMO20" s="254"/>
      <c r="WMP20" s="254"/>
      <c r="WMQ20" s="254"/>
      <c r="WMR20" s="254"/>
      <c r="WMS20" s="254"/>
      <c r="WMT20" s="254"/>
      <c r="WMU20" s="254"/>
      <c r="WMV20" s="254"/>
      <c r="WMW20" s="254"/>
      <c r="WMX20" s="254"/>
      <c r="WMY20" s="254"/>
      <c r="WMZ20" s="254"/>
      <c r="WNA20" s="254"/>
      <c r="WNB20" s="254"/>
      <c r="WNC20" s="254"/>
      <c r="WND20" s="254"/>
      <c r="WNE20" s="254"/>
      <c r="WNF20" s="254"/>
      <c r="WNG20" s="254"/>
      <c r="WNH20" s="254"/>
      <c r="WNI20" s="254"/>
      <c r="WNJ20" s="254"/>
      <c r="WNK20" s="254"/>
      <c r="WNL20" s="254"/>
      <c r="WNM20" s="254"/>
      <c r="WNN20" s="254"/>
      <c r="WNO20" s="254"/>
      <c r="WNP20" s="254"/>
      <c r="WNQ20" s="254"/>
      <c r="WNR20" s="254"/>
      <c r="WNS20" s="254"/>
      <c r="WNT20" s="254"/>
      <c r="WNU20" s="254"/>
      <c r="WNV20" s="254"/>
      <c r="WNW20" s="254"/>
      <c r="WNX20" s="254"/>
      <c r="WNY20" s="254"/>
      <c r="WNZ20" s="254"/>
      <c r="WOA20" s="254"/>
      <c r="WOB20" s="254"/>
      <c r="WOC20" s="254"/>
      <c r="WOD20" s="254"/>
      <c r="WOE20" s="254"/>
      <c r="WOF20" s="254"/>
      <c r="WOG20" s="254"/>
      <c r="WOH20" s="254"/>
      <c r="WOI20" s="254"/>
      <c r="WOJ20" s="254"/>
      <c r="WOK20" s="254"/>
      <c r="WOL20" s="254"/>
      <c r="WOM20" s="254"/>
      <c r="WON20" s="254"/>
      <c r="WOO20" s="254"/>
      <c r="WOP20" s="254"/>
      <c r="WOQ20" s="254"/>
      <c r="WOR20" s="254"/>
      <c r="WOS20" s="254"/>
      <c r="WOT20" s="254"/>
      <c r="WOU20" s="254"/>
      <c r="WOV20" s="254"/>
      <c r="WOW20" s="254"/>
      <c r="WOX20" s="254"/>
      <c r="WOY20" s="254"/>
      <c r="WOZ20" s="254"/>
      <c r="WPA20" s="254"/>
      <c r="WPB20" s="254"/>
      <c r="WPC20" s="254"/>
      <c r="WPD20" s="254"/>
      <c r="WPE20" s="254"/>
      <c r="WPF20" s="254"/>
      <c r="WPG20" s="254"/>
      <c r="WPH20" s="254"/>
      <c r="WPI20" s="254"/>
      <c r="WPJ20" s="254"/>
      <c r="WPK20" s="254"/>
      <c r="WPL20" s="254"/>
      <c r="WPM20" s="254"/>
      <c r="WPN20" s="254"/>
      <c r="WPO20" s="254"/>
      <c r="WPP20" s="254"/>
      <c r="WPQ20" s="254"/>
      <c r="WPR20" s="254"/>
      <c r="WPS20" s="254"/>
      <c r="WPT20" s="254"/>
      <c r="WPU20" s="254"/>
      <c r="WPV20" s="254"/>
      <c r="WPW20" s="254"/>
      <c r="WPX20" s="254"/>
      <c r="WPY20" s="254"/>
      <c r="WPZ20" s="254"/>
      <c r="WQA20" s="254"/>
      <c r="WQB20" s="254"/>
      <c r="WQC20" s="254"/>
      <c r="WQD20" s="254"/>
      <c r="WQE20" s="254"/>
      <c r="WQF20" s="254"/>
      <c r="WQG20" s="254"/>
      <c r="WQH20" s="254"/>
      <c r="WQI20" s="254"/>
      <c r="WQJ20" s="254"/>
      <c r="WQK20" s="254"/>
      <c r="WQL20" s="254"/>
      <c r="WQM20" s="254"/>
      <c r="WQN20" s="254"/>
      <c r="WQO20" s="254"/>
      <c r="WQP20" s="254"/>
      <c r="WQQ20" s="254"/>
      <c r="WQR20" s="254"/>
      <c r="WQS20" s="254"/>
      <c r="WQT20" s="254"/>
      <c r="WQU20" s="254"/>
      <c r="WQV20" s="254"/>
      <c r="WQW20" s="254"/>
      <c r="WQX20" s="254"/>
      <c r="WQY20" s="254"/>
      <c r="WQZ20" s="254"/>
      <c r="WRA20" s="254"/>
      <c r="WRB20" s="254"/>
      <c r="WRC20" s="254"/>
      <c r="WRD20" s="254"/>
      <c r="WRE20" s="254"/>
      <c r="WRF20" s="254"/>
      <c r="WRG20" s="254"/>
      <c r="WRH20" s="254"/>
      <c r="WRI20" s="254"/>
      <c r="WRJ20" s="254"/>
      <c r="WRK20" s="254"/>
      <c r="WRL20" s="254"/>
      <c r="WRM20" s="254"/>
      <c r="WRN20" s="254"/>
      <c r="WRO20" s="254"/>
      <c r="WRP20" s="254"/>
      <c r="WRQ20" s="254"/>
      <c r="WRR20" s="254"/>
      <c r="WRS20" s="254"/>
      <c r="WRT20" s="254"/>
      <c r="WRU20" s="254"/>
      <c r="WRV20" s="254"/>
      <c r="WRW20" s="254"/>
      <c r="WRX20" s="254"/>
      <c r="WRY20" s="254"/>
      <c r="WRZ20" s="254"/>
      <c r="WSA20" s="254"/>
      <c r="WSB20" s="254"/>
      <c r="WSC20" s="254"/>
      <c r="WSD20" s="254"/>
      <c r="WSE20" s="254"/>
      <c r="WSF20" s="254"/>
      <c r="WSG20" s="254"/>
      <c r="WSH20" s="254"/>
      <c r="WSI20" s="254"/>
      <c r="WSJ20" s="254"/>
      <c r="WSK20" s="254"/>
      <c r="WSL20" s="254"/>
      <c r="WSM20" s="254"/>
      <c r="WSN20" s="254"/>
      <c r="WSO20" s="254"/>
      <c r="WSP20" s="254"/>
      <c r="WSQ20" s="254"/>
      <c r="WSR20" s="254"/>
      <c r="WSS20" s="254"/>
      <c r="WST20" s="254"/>
      <c r="WSU20" s="254"/>
      <c r="WSV20" s="254"/>
      <c r="WSW20" s="254"/>
      <c r="WSX20" s="254"/>
      <c r="WSY20" s="254"/>
      <c r="WSZ20" s="254"/>
      <c r="WTA20" s="254"/>
      <c r="WTB20" s="254"/>
      <c r="WTC20" s="254"/>
      <c r="WTD20" s="254"/>
      <c r="WTE20" s="254"/>
      <c r="WTF20" s="254"/>
      <c r="WTG20" s="254"/>
      <c r="WTH20" s="254"/>
      <c r="WTI20" s="254"/>
      <c r="WTJ20" s="254"/>
      <c r="WTK20" s="254"/>
      <c r="WTL20" s="254"/>
      <c r="WTM20" s="254"/>
      <c r="WTN20" s="254"/>
      <c r="WTO20" s="254"/>
      <c r="WTP20" s="254"/>
      <c r="WTQ20" s="254"/>
      <c r="WTR20" s="254"/>
      <c r="WTS20" s="254"/>
      <c r="WTT20" s="254"/>
      <c r="WTU20" s="254"/>
      <c r="WTV20" s="254"/>
      <c r="WTW20" s="254"/>
      <c r="WTX20" s="254"/>
      <c r="WTY20" s="254"/>
      <c r="WTZ20" s="254"/>
      <c r="WUA20" s="254"/>
      <c r="WUB20" s="254"/>
      <c r="WUC20" s="254"/>
      <c r="WUD20" s="254"/>
      <c r="WUE20" s="254"/>
      <c r="WUF20" s="254"/>
      <c r="WUG20" s="254"/>
      <c r="WUH20" s="254"/>
      <c r="WUI20" s="254"/>
      <c r="WUJ20" s="254"/>
      <c r="WUK20" s="254"/>
      <c r="WUL20" s="254"/>
      <c r="WUM20" s="254"/>
      <c r="WUN20" s="254"/>
      <c r="WUO20" s="254"/>
      <c r="WUP20" s="254"/>
      <c r="WUQ20" s="254"/>
      <c r="WUR20" s="254"/>
      <c r="WUS20" s="254"/>
      <c r="WUT20" s="254"/>
      <c r="WUU20" s="254"/>
      <c r="WUV20" s="254"/>
      <c r="WUW20" s="254"/>
      <c r="WUX20" s="254"/>
      <c r="WUY20" s="254"/>
      <c r="WUZ20" s="254"/>
      <c r="WVA20" s="254"/>
      <c r="WVB20" s="254"/>
      <c r="WVC20" s="254"/>
      <c r="WVD20" s="254"/>
      <c r="WVE20" s="254"/>
      <c r="WVF20" s="254"/>
      <c r="WVG20" s="254"/>
      <c r="WVH20" s="254"/>
      <c r="WVI20" s="254"/>
      <c r="WVJ20" s="254"/>
      <c r="WVK20" s="254"/>
      <c r="WVL20" s="254"/>
      <c r="WVM20" s="254"/>
      <c r="WVN20" s="254"/>
      <c r="WVO20" s="254"/>
      <c r="WVP20" s="254"/>
      <c r="WVQ20" s="254"/>
      <c r="WVR20" s="254"/>
      <c r="WVS20" s="254"/>
      <c r="WVT20" s="254"/>
      <c r="WVU20" s="254"/>
      <c r="WVV20" s="254"/>
      <c r="WVW20" s="254"/>
      <c r="WVX20" s="254"/>
      <c r="WVY20" s="254"/>
      <c r="WVZ20" s="254"/>
      <c r="WWA20" s="254"/>
      <c r="WWB20" s="254"/>
      <c r="WWC20" s="254"/>
      <c r="WWD20" s="254"/>
      <c r="WWE20" s="254"/>
      <c r="WWF20" s="254"/>
      <c r="WWG20" s="254"/>
      <c r="WWH20" s="254"/>
      <c r="WWI20" s="254"/>
      <c r="WWJ20" s="254"/>
      <c r="WWK20" s="254"/>
      <c r="WWL20" s="254"/>
      <c r="WWM20" s="254"/>
      <c r="WWN20" s="254"/>
      <c r="WWO20" s="254"/>
      <c r="WWP20" s="254"/>
      <c r="WWQ20" s="254"/>
      <c r="WWR20" s="254"/>
      <c r="WWS20" s="254"/>
      <c r="WWT20" s="254"/>
      <c r="WWU20" s="254"/>
      <c r="WWV20" s="254"/>
      <c r="WWW20" s="254"/>
      <c r="WWX20" s="254"/>
      <c r="WWY20" s="254"/>
      <c r="WWZ20" s="254"/>
      <c r="WXA20" s="254"/>
      <c r="WXB20" s="254"/>
      <c r="WXC20" s="254"/>
      <c r="WXD20" s="254"/>
      <c r="WXE20" s="254"/>
      <c r="WXF20" s="254"/>
      <c r="WXG20" s="254"/>
      <c r="WXH20" s="254"/>
      <c r="WXI20" s="254"/>
      <c r="WXJ20" s="254"/>
      <c r="WXK20" s="254"/>
      <c r="WXL20" s="254"/>
      <c r="WXM20" s="254"/>
      <c r="WXN20" s="254"/>
      <c r="WXO20" s="254"/>
      <c r="WXP20" s="254"/>
      <c r="WXQ20" s="254"/>
      <c r="WXR20" s="254"/>
      <c r="WXS20" s="254"/>
      <c r="WXT20" s="254"/>
      <c r="WXU20" s="254"/>
      <c r="WXV20" s="254"/>
      <c r="WXW20" s="254"/>
      <c r="WXX20" s="254"/>
      <c r="WXY20" s="254"/>
      <c r="WXZ20" s="254"/>
      <c r="WYA20" s="254"/>
      <c r="WYB20" s="254"/>
      <c r="WYC20" s="254"/>
      <c r="WYD20" s="254"/>
      <c r="WYE20" s="254"/>
      <c r="WYF20" s="254"/>
      <c r="WYG20" s="254"/>
      <c r="WYH20" s="254"/>
      <c r="WYI20" s="254"/>
      <c r="WYJ20" s="254"/>
      <c r="WYK20" s="254"/>
      <c r="WYL20" s="254"/>
      <c r="WYM20" s="254"/>
      <c r="WYN20" s="254"/>
      <c r="WYO20" s="254"/>
      <c r="WYP20" s="254"/>
      <c r="WYQ20" s="254"/>
      <c r="WYR20" s="254"/>
      <c r="WYS20" s="254"/>
      <c r="WYT20" s="254"/>
      <c r="WYU20" s="254"/>
      <c r="WYV20" s="254"/>
      <c r="WYW20" s="254"/>
      <c r="WYX20" s="254"/>
      <c r="WYY20" s="254"/>
      <c r="WYZ20" s="254"/>
      <c r="WZA20" s="254"/>
      <c r="WZB20" s="254"/>
      <c r="WZC20" s="254"/>
      <c r="WZD20" s="254"/>
      <c r="WZE20" s="254"/>
      <c r="WZF20" s="254"/>
      <c r="WZG20" s="254"/>
      <c r="WZH20" s="254"/>
      <c r="WZI20" s="254"/>
      <c r="WZJ20" s="254"/>
      <c r="WZK20" s="254"/>
      <c r="WZL20" s="254"/>
      <c r="WZM20" s="254"/>
      <c r="WZN20" s="254"/>
      <c r="WZO20" s="254"/>
      <c r="WZP20" s="254"/>
      <c r="WZQ20" s="254"/>
      <c r="WZR20" s="254"/>
      <c r="WZS20" s="254"/>
      <c r="WZT20" s="254"/>
      <c r="WZU20" s="254"/>
      <c r="WZV20" s="254"/>
      <c r="WZW20" s="254"/>
      <c r="WZX20" s="254"/>
      <c r="WZY20" s="254"/>
      <c r="WZZ20" s="254"/>
      <c r="XAA20" s="254"/>
      <c r="XAB20" s="254"/>
      <c r="XAC20" s="254"/>
      <c r="XAD20" s="254"/>
      <c r="XAE20" s="254"/>
      <c r="XAF20" s="254"/>
      <c r="XAG20" s="254"/>
      <c r="XAH20" s="254"/>
      <c r="XAI20" s="254"/>
      <c r="XAJ20" s="254"/>
      <c r="XAK20" s="254"/>
      <c r="XAL20" s="254"/>
      <c r="XAM20" s="254"/>
      <c r="XAN20" s="254"/>
      <c r="XAO20" s="254"/>
      <c r="XAP20" s="254"/>
      <c r="XAQ20" s="254"/>
      <c r="XAR20" s="254"/>
      <c r="XAS20" s="254"/>
      <c r="XAT20" s="254"/>
      <c r="XAU20" s="254"/>
      <c r="XAV20" s="254"/>
      <c r="XAW20" s="254"/>
      <c r="XAX20" s="254"/>
      <c r="XAY20" s="254"/>
      <c r="XAZ20" s="254"/>
      <c r="XBA20" s="254"/>
      <c r="XBB20" s="254"/>
      <c r="XBC20" s="254"/>
      <c r="XBD20" s="254"/>
      <c r="XBE20" s="254"/>
      <c r="XBF20" s="254"/>
      <c r="XBG20" s="254"/>
      <c r="XBH20" s="254"/>
      <c r="XBI20" s="254"/>
      <c r="XBJ20" s="254"/>
      <c r="XBK20" s="254"/>
      <c r="XBL20" s="254"/>
      <c r="XBM20" s="254"/>
      <c r="XBN20" s="254"/>
      <c r="XBO20" s="254"/>
      <c r="XBP20" s="254"/>
      <c r="XBQ20" s="254"/>
      <c r="XBR20" s="254"/>
      <c r="XBS20" s="254"/>
      <c r="XBT20" s="254"/>
      <c r="XBU20" s="254"/>
      <c r="XBV20" s="254"/>
      <c r="XBW20" s="254"/>
      <c r="XBX20" s="254"/>
      <c r="XBY20" s="254"/>
      <c r="XBZ20" s="254"/>
      <c r="XCA20" s="254"/>
      <c r="XCB20" s="254"/>
      <c r="XCC20" s="254"/>
      <c r="XCD20" s="254"/>
      <c r="XCE20" s="254"/>
      <c r="XCF20" s="254"/>
      <c r="XCG20" s="254"/>
      <c r="XCH20" s="254"/>
      <c r="XCI20" s="254"/>
      <c r="XCJ20" s="254"/>
      <c r="XCK20" s="254"/>
      <c r="XCL20" s="254"/>
      <c r="XCM20" s="254"/>
      <c r="XCN20" s="254"/>
      <c r="XCO20" s="254"/>
      <c r="XCP20" s="254"/>
      <c r="XCQ20" s="254"/>
      <c r="XCR20" s="254"/>
      <c r="XCS20" s="254"/>
      <c r="XCT20" s="254"/>
      <c r="XCU20" s="254"/>
      <c r="XCV20" s="254"/>
      <c r="XCW20" s="254"/>
      <c r="XCX20" s="254"/>
      <c r="XCY20" s="254"/>
      <c r="XCZ20" s="254"/>
      <c r="XDA20" s="254"/>
      <c r="XDB20" s="254"/>
      <c r="XDC20" s="254"/>
      <c r="XDD20" s="254"/>
      <c r="XDE20" s="254"/>
      <c r="XDF20" s="254"/>
      <c r="XDG20" s="254"/>
      <c r="XDH20" s="254"/>
      <c r="XDI20" s="254"/>
      <c r="XDJ20" s="254"/>
      <c r="XDK20" s="254"/>
      <c r="XDL20" s="254"/>
      <c r="XDM20" s="254"/>
      <c r="XDN20" s="254"/>
      <c r="XDO20" s="254"/>
      <c r="XDP20" s="254"/>
      <c r="XDQ20" s="254"/>
      <c r="XDR20" s="254"/>
      <c r="XDS20" s="254"/>
      <c r="XDT20" s="254"/>
      <c r="XDU20" s="254"/>
      <c r="XDV20" s="254"/>
      <c r="XDW20" s="254"/>
      <c r="XDX20" s="254"/>
      <c r="XDY20" s="254"/>
      <c r="XDZ20" s="254"/>
      <c r="XEA20" s="254"/>
      <c r="XEB20" s="254"/>
      <c r="XEC20" s="254"/>
      <c r="XED20" s="254"/>
      <c r="XEE20" s="254"/>
      <c r="XEF20" s="254"/>
      <c r="XEG20" s="254"/>
      <c r="XEH20" s="254"/>
      <c r="XEI20" s="254"/>
      <c r="XEJ20" s="254"/>
      <c r="XEK20" s="254"/>
      <c r="XEL20" s="254"/>
      <c r="XEM20" s="254"/>
      <c r="XEN20" s="254"/>
      <c r="XEO20" s="254"/>
      <c r="XEP20" s="254"/>
      <c r="XEQ20" s="254"/>
      <c r="XER20" s="254"/>
      <c r="XES20" s="254"/>
      <c r="XET20" s="254"/>
      <c r="XEU20" s="254"/>
      <c r="XEV20" s="254"/>
      <c r="XEW20" s="254"/>
      <c r="XEX20" s="254"/>
      <c r="XEY20" s="254"/>
      <c r="XEZ20" s="254"/>
      <c r="XFA20" s="254"/>
      <c r="XFB20" s="254"/>
      <c r="XFC20" s="254"/>
      <c r="XFD20" s="254"/>
    </row>
    <row r="21" spans="1:16384" ht="30" customHeight="1">
      <c r="A21" s="2" t="s">
        <v>8</v>
      </c>
      <c r="B21" s="256" t="s">
        <v>9</v>
      </c>
      <c r="C21" s="256"/>
      <c r="D21" s="256"/>
      <c r="E21" s="13" t="s">
        <v>5</v>
      </c>
      <c r="F21" s="14">
        <f>SUM(F22:F26)</f>
        <v>12787.913333333332</v>
      </c>
    </row>
    <row r="22" spans="1:16384" ht="12.95" customHeight="1">
      <c r="A22" s="15" t="s">
        <v>183</v>
      </c>
      <c r="B22" s="1" t="s">
        <v>184</v>
      </c>
      <c r="C22" s="1" t="s">
        <v>10</v>
      </c>
      <c r="D22" s="16">
        <v>8</v>
      </c>
      <c r="E22" s="17">
        <v>18.809999999999999</v>
      </c>
      <c r="F22" s="18">
        <f>E22*D22</f>
        <v>150.47999999999999</v>
      </c>
    </row>
    <row r="23" spans="1:16384" ht="12.95" customHeight="1">
      <c r="A23" s="15" t="s">
        <v>185</v>
      </c>
      <c r="B23" s="1" t="s">
        <v>186</v>
      </c>
      <c r="C23" s="1" t="s">
        <v>10</v>
      </c>
      <c r="D23" s="16">
        <v>8</v>
      </c>
      <c r="E23" s="17">
        <v>14.47</v>
      </c>
      <c r="F23" s="18">
        <f>E23*D23</f>
        <v>115.76</v>
      </c>
    </row>
    <row r="24" spans="1:16384" ht="12.95" customHeight="1">
      <c r="A24" s="15" t="s">
        <v>187</v>
      </c>
      <c r="B24" s="1" t="s">
        <v>188</v>
      </c>
      <c r="C24" s="1" t="s">
        <v>28</v>
      </c>
      <c r="D24" s="16">
        <v>18</v>
      </c>
      <c r="E24" s="17">
        <v>269.83</v>
      </c>
      <c r="F24" s="18">
        <f>E24*D24</f>
        <v>4856.9399999999996</v>
      </c>
    </row>
    <row r="25" spans="1:16384" ht="12.95" customHeight="1">
      <c r="A25" s="15" t="s">
        <v>189</v>
      </c>
      <c r="B25" s="1" t="s">
        <v>190</v>
      </c>
      <c r="C25" s="1" t="s">
        <v>175</v>
      </c>
      <c r="D25" s="16">
        <v>1</v>
      </c>
      <c r="E25" s="17">
        <f>COTAÇÕES!BW7</f>
        <v>6283.3333333333339</v>
      </c>
      <c r="F25" s="18">
        <f>E25*D25</f>
        <v>6283.3333333333339</v>
      </c>
    </row>
    <row r="26" spans="1:16384" ht="12.95" customHeight="1">
      <c r="A26" s="15" t="s">
        <v>191</v>
      </c>
      <c r="B26" s="1" t="s">
        <v>192</v>
      </c>
      <c r="C26" s="1" t="s">
        <v>175</v>
      </c>
      <c r="D26" s="16">
        <v>2</v>
      </c>
      <c r="E26" s="17">
        <f>COTAÇÕES!BW41</f>
        <v>690.7</v>
      </c>
      <c r="F26" s="18">
        <f>E26*D26</f>
        <v>1381.4</v>
      </c>
    </row>
    <row r="27" spans="1:16384" ht="90" customHeight="1">
      <c r="A27" s="254" t="s">
        <v>193</v>
      </c>
      <c r="B27" s="254"/>
      <c r="C27" s="254"/>
      <c r="D27" s="254"/>
      <c r="E27" s="254"/>
      <c r="F27" s="254"/>
    </row>
    <row r="28" spans="1:16384" ht="20.100000000000001" customHeight="1">
      <c r="A28" s="2" t="s">
        <v>194</v>
      </c>
      <c r="B28" s="256" t="s">
        <v>195</v>
      </c>
      <c r="C28" s="256"/>
      <c r="D28" s="256"/>
      <c r="E28" s="13" t="s">
        <v>175</v>
      </c>
      <c r="F28" s="14">
        <f>SUM(F29)</f>
        <v>32582.333333333336</v>
      </c>
    </row>
    <row r="29" spans="1:16384" ht="12.95" customHeight="1">
      <c r="A29" s="15" t="s">
        <v>196</v>
      </c>
      <c r="B29" s="1" t="s">
        <v>197</v>
      </c>
      <c r="C29" s="1" t="s">
        <v>175</v>
      </c>
      <c r="D29" s="16">
        <v>1</v>
      </c>
      <c r="E29" s="17">
        <f>COTAÇÕES!BW8</f>
        <v>32582.333333333336</v>
      </c>
      <c r="F29" s="18">
        <f>E29*D29</f>
        <v>32582.333333333336</v>
      </c>
    </row>
    <row r="30" spans="1:16384" ht="48.95" customHeight="1">
      <c r="A30" s="257" t="s">
        <v>198</v>
      </c>
      <c r="B30" s="257"/>
      <c r="C30" s="257"/>
      <c r="D30" s="257"/>
      <c r="E30" s="257"/>
      <c r="F30" s="257"/>
    </row>
    <row r="31" spans="1:16384" s="31" customFormat="1" ht="15" customHeight="1">
      <c r="A31" s="28" t="s">
        <v>199</v>
      </c>
      <c r="B31" s="255" t="s">
        <v>200</v>
      </c>
      <c r="C31" s="255"/>
      <c r="D31" s="255"/>
      <c r="E31" s="29" t="s">
        <v>175</v>
      </c>
      <c r="F31" s="30">
        <f>SUM(F32:F33)</f>
        <v>126.63999999999999</v>
      </c>
    </row>
    <row r="32" spans="1:16384" ht="12.95" customHeight="1">
      <c r="A32" s="15" t="s">
        <v>201</v>
      </c>
      <c r="B32" s="1" t="s">
        <v>30</v>
      </c>
      <c r="C32" s="1" t="s">
        <v>10</v>
      </c>
      <c r="D32" s="16">
        <v>4</v>
      </c>
      <c r="E32" s="17">
        <v>18.809999999999999</v>
      </c>
      <c r="F32" s="18">
        <f>E32*D32</f>
        <v>75.239999999999995</v>
      </c>
    </row>
    <row r="33" spans="1:6" ht="12.95" customHeight="1">
      <c r="A33" s="15" t="s">
        <v>202</v>
      </c>
      <c r="B33" s="1" t="s">
        <v>203</v>
      </c>
      <c r="C33" s="1" t="s">
        <v>10</v>
      </c>
      <c r="D33" s="16">
        <v>4</v>
      </c>
      <c r="E33" s="17">
        <v>12.85</v>
      </c>
      <c r="F33" s="18">
        <f>E33*D33</f>
        <v>51.4</v>
      </c>
    </row>
    <row r="34" spans="1:6" ht="80.099999999999994" customHeight="1">
      <c r="A34" s="254" t="s">
        <v>204</v>
      </c>
      <c r="B34" s="254"/>
      <c r="C34" s="254"/>
      <c r="D34" s="254"/>
      <c r="E34" s="254"/>
      <c r="F34" s="254"/>
    </row>
    <row r="35" spans="1:6" s="31" customFormat="1" ht="15" customHeight="1">
      <c r="A35" s="28" t="s">
        <v>409</v>
      </c>
      <c r="B35" s="255" t="s">
        <v>410</v>
      </c>
      <c r="C35" s="255"/>
      <c r="D35" s="255"/>
      <c r="E35" s="29" t="s">
        <v>175</v>
      </c>
      <c r="F35" s="30">
        <f>SUM(F36)</f>
        <v>7298.78</v>
      </c>
    </row>
    <row r="36" spans="1:6" ht="12.95" customHeight="1">
      <c r="A36" s="15" t="s">
        <v>156</v>
      </c>
      <c r="B36" s="1" t="s">
        <v>157</v>
      </c>
      <c r="C36" s="1" t="s">
        <v>175</v>
      </c>
      <c r="D36" s="16">
        <v>1</v>
      </c>
      <c r="E36" s="17">
        <f>COTAÇÕES!BW11</f>
        <v>7298.78</v>
      </c>
      <c r="F36" s="18">
        <f>E36*D36</f>
        <v>7298.78</v>
      </c>
    </row>
    <row r="37" spans="1:6" ht="50.1" customHeight="1">
      <c r="A37" s="254" t="s">
        <v>205</v>
      </c>
      <c r="B37" s="254"/>
      <c r="C37" s="254"/>
      <c r="D37" s="254"/>
      <c r="E37" s="254"/>
      <c r="F37" s="254"/>
    </row>
    <row r="38" spans="1:6" s="31" customFormat="1" ht="15" customHeight="1">
      <c r="A38" s="28" t="s">
        <v>11</v>
      </c>
      <c r="B38" s="255" t="s">
        <v>411</v>
      </c>
      <c r="C38" s="255"/>
      <c r="D38" s="255"/>
      <c r="E38" s="29" t="s">
        <v>175</v>
      </c>
      <c r="F38" s="30">
        <f>SUM(F39)</f>
        <v>558.07142857142856</v>
      </c>
    </row>
    <row r="39" spans="1:6" ht="12.95" customHeight="1">
      <c r="A39" s="15" t="s">
        <v>206</v>
      </c>
      <c r="B39" s="1" t="s">
        <v>207</v>
      </c>
      <c r="C39" s="1" t="s">
        <v>33</v>
      </c>
      <c r="D39" s="16">
        <v>1</v>
      </c>
      <c r="E39" s="17">
        <f>COTAÇÕES!BW10</f>
        <v>558.07142857142856</v>
      </c>
      <c r="F39" s="18">
        <f>E39*D39</f>
        <v>558.07142857142856</v>
      </c>
    </row>
    <row r="40" spans="1:6" ht="42" customHeight="1">
      <c r="A40" s="254" t="s">
        <v>208</v>
      </c>
      <c r="B40" s="254"/>
      <c r="C40" s="254"/>
      <c r="D40" s="254"/>
      <c r="E40" s="254"/>
      <c r="F40" s="254"/>
    </row>
    <row r="41" spans="1:6" s="31" customFormat="1" ht="15" customHeight="1">
      <c r="A41" s="28" t="s">
        <v>149</v>
      </c>
      <c r="B41" s="255" t="s">
        <v>22</v>
      </c>
      <c r="C41" s="255"/>
      <c r="D41" s="255"/>
      <c r="E41" s="29" t="s">
        <v>175</v>
      </c>
      <c r="F41" s="30">
        <f>SUM(F42)</f>
        <v>409.36357142857145</v>
      </c>
    </row>
    <row r="42" spans="1:6" ht="12.95" customHeight="1">
      <c r="A42" s="15" t="s">
        <v>209</v>
      </c>
      <c r="B42" s="1" t="s">
        <v>210</v>
      </c>
      <c r="C42" s="1" t="s">
        <v>33</v>
      </c>
      <c r="D42" s="16">
        <v>1</v>
      </c>
      <c r="E42" s="17">
        <f>COTAÇÕES!BW9</f>
        <v>409.36357142857145</v>
      </c>
      <c r="F42" s="18">
        <f>E42*D42</f>
        <v>409.36357142857145</v>
      </c>
    </row>
    <row r="43" spans="1:6" ht="42" customHeight="1">
      <c r="A43" s="254" t="s">
        <v>211</v>
      </c>
      <c r="B43" s="254"/>
      <c r="C43" s="254"/>
      <c r="D43" s="254"/>
      <c r="E43" s="254"/>
      <c r="F43" s="254"/>
    </row>
    <row r="44" spans="1:6" s="31" customFormat="1" ht="15" customHeight="1">
      <c r="A44" s="28" t="s">
        <v>145</v>
      </c>
      <c r="B44" s="255" t="s">
        <v>23</v>
      </c>
      <c r="C44" s="255"/>
      <c r="D44" s="255"/>
      <c r="E44" s="29" t="s">
        <v>175</v>
      </c>
      <c r="F44" s="30">
        <f>SUM(F45)</f>
        <v>3748.54</v>
      </c>
    </row>
    <row r="45" spans="1:6" ht="12.95" customHeight="1">
      <c r="A45" s="15" t="s">
        <v>212</v>
      </c>
      <c r="B45" s="1" t="s">
        <v>213</v>
      </c>
      <c r="C45" s="1" t="s">
        <v>33</v>
      </c>
      <c r="D45" s="16">
        <v>1</v>
      </c>
      <c r="E45" s="17">
        <f>COTAÇÕES!BW12</f>
        <v>3748.54</v>
      </c>
      <c r="F45" s="18">
        <f>E45*D45</f>
        <v>3748.54</v>
      </c>
    </row>
    <row r="46" spans="1:6" ht="42" customHeight="1">
      <c r="A46" s="254" t="s">
        <v>214</v>
      </c>
      <c r="B46" s="254"/>
      <c r="C46" s="254"/>
      <c r="D46" s="254"/>
      <c r="E46" s="254"/>
      <c r="F46" s="254"/>
    </row>
    <row r="47" spans="1:6" ht="20.100000000000001" customHeight="1">
      <c r="A47" s="2" t="s">
        <v>215</v>
      </c>
      <c r="B47" s="256" t="s">
        <v>12</v>
      </c>
      <c r="C47" s="256"/>
      <c r="D47" s="256"/>
      <c r="E47" s="13" t="s">
        <v>175</v>
      </c>
      <c r="F47" s="14">
        <f>SUM(F48)</f>
        <v>4380</v>
      </c>
    </row>
    <row r="48" spans="1:6" ht="12.95" customHeight="1">
      <c r="A48" s="15" t="s">
        <v>14</v>
      </c>
      <c r="B48" s="1" t="s">
        <v>15</v>
      </c>
      <c r="C48" s="1" t="s">
        <v>33</v>
      </c>
      <c r="D48" s="16">
        <v>1</v>
      </c>
      <c r="E48" s="17">
        <f>COTAÇÕES!BW13</f>
        <v>4380</v>
      </c>
      <c r="F48" s="18">
        <f>E48*D48</f>
        <v>4380</v>
      </c>
    </row>
    <row r="49" spans="1:6" ht="50.1" customHeight="1">
      <c r="A49" s="254" t="s">
        <v>216</v>
      </c>
      <c r="B49" s="254"/>
      <c r="C49" s="254"/>
      <c r="D49" s="254"/>
      <c r="E49" s="254"/>
      <c r="F49" s="254"/>
    </row>
    <row r="50" spans="1:6" s="31" customFormat="1" ht="15" customHeight="1">
      <c r="A50" s="28" t="s">
        <v>146</v>
      </c>
      <c r="B50" s="255" t="s">
        <v>21</v>
      </c>
      <c r="C50" s="255"/>
      <c r="D50" s="255"/>
      <c r="E50" s="29" t="s">
        <v>175</v>
      </c>
      <c r="F50" s="30">
        <f>SUM(F51)</f>
        <v>225.16666666666669</v>
      </c>
    </row>
    <row r="51" spans="1:6" ht="12.95" customHeight="1">
      <c r="A51" s="15" t="s">
        <v>217</v>
      </c>
      <c r="B51" s="1" t="s">
        <v>218</v>
      </c>
      <c r="C51" s="1" t="s">
        <v>33</v>
      </c>
      <c r="D51" s="16">
        <v>1</v>
      </c>
      <c r="E51" s="17">
        <f>COTAÇÕES!BW18</f>
        <v>225.16666666666669</v>
      </c>
      <c r="F51" s="18">
        <f>E51*D51</f>
        <v>225.16666666666669</v>
      </c>
    </row>
    <row r="52" spans="1:6" ht="42" customHeight="1">
      <c r="A52" s="254" t="s">
        <v>219</v>
      </c>
      <c r="B52" s="254"/>
      <c r="C52" s="254"/>
      <c r="D52" s="254"/>
      <c r="E52" s="254"/>
      <c r="F52" s="254"/>
    </row>
    <row r="53" spans="1:6" ht="27">
      <c r="A53" s="2" t="s">
        <v>220</v>
      </c>
      <c r="B53" s="12" t="s">
        <v>13</v>
      </c>
      <c r="C53" s="12"/>
      <c r="D53" s="19"/>
      <c r="E53" s="13" t="s">
        <v>221</v>
      </c>
      <c r="F53" s="20">
        <f>SUM(F54:F57)</f>
        <v>558.17966666666666</v>
      </c>
    </row>
    <row r="54" spans="1:6" ht="12.95" customHeight="1">
      <c r="A54" s="15">
        <v>35000041</v>
      </c>
      <c r="B54" s="1" t="s">
        <v>16</v>
      </c>
      <c r="C54" s="1" t="s">
        <v>10</v>
      </c>
      <c r="D54" s="16">
        <v>1</v>
      </c>
      <c r="E54" s="17">
        <v>28.8</v>
      </c>
      <c r="F54" s="18">
        <f>E54*D54</f>
        <v>28.8</v>
      </c>
    </row>
    <row r="55" spans="1:6" ht="12.95" customHeight="1">
      <c r="A55" s="15">
        <v>35000044</v>
      </c>
      <c r="B55" s="1" t="s">
        <v>18</v>
      </c>
      <c r="C55" s="1" t="s">
        <v>10</v>
      </c>
      <c r="D55" s="16">
        <v>1</v>
      </c>
      <c r="E55" s="17">
        <v>21.19</v>
      </c>
      <c r="F55" s="18">
        <f>E55*D55</f>
        <v>21.19</v>
      </c>
    </row>
    <row r="56" spans="1:6" ht="12.95" customHeight="1">
      <c r="A56" s="15">
        <v>65000084</v>
      </c>
      <c r="B56" s="1" t="s">
        <v>19</v>
      </c>
      <c r="C56" s="1" t="s">
        <v>17</v>
      </c>
      <c r="D56" s="16">
        <v>0.05</v>
      </c>
      <c r="E56" s="17">
        <v>698.46</v>
      </c>
      <c r="F56" s="18">
        <f>E56*D56</f>
        <v>34.923000000000002</v>
      </c>
    </row>
    <row r="57" spans="1:6" ht="12.95" customHeight="1">
      <c r="A57" s="15" t="s">
        <v>222</v>
      </c>
      <c r="B57" s="1" t="s">
        <v>20</v>
      </c>
      <c r="C57" s="1" t="s">
        <v>17</v>
      </c>
      <c r="D57" s="16">
        <v>1</v>
      </c>
      <c r="E57" s="17">
        <f>COTAÇÕES!BW19</f>
        <v>473.26666666666665</v>
      </c>
      <c r="F57" s="18">
        <f>E57*D57</f>
        <v>473.26666666666665</v>
      </c>
    </row>
    <row r="58" spans="1:6" ht="50.1" customHeight="1">
      <c r="A58" s="254" t="s">
        <v>223</v>
      </c>
      <c r="B58" s="254"/>
      <c r="C58" s="254"/>
      <c r="D58" s="254"/>
      <c r="E58" s="254"/>
      <c r="F58" s="254"/>
    </row>
    <row r="59" spans="1:6" s="31" customFormat="1" ht="15" customHeight="1">
      <c r="A59" s="28" t="s">
        <v>25</v>
      </c>
      <c r="B59" s="255" t="s">
        <v>24</v>
      </c>
      <c r="C59" s="255"/>
      <c r="D59" s="255"/>
      <c r="E59" s="29" t="s">
        <v>221</v>
      </c>
      <c r="F59" s="30">
        <f>SUM(F60:F63)</f>
        <v>558.17966666666666</v>
      </c>
    </row>
    <row r="60" spans="1:6" ht="12.95" customHeight="1">
      <c r="A60" s="15">
        <v>35000041</v>
      </c>
      <c r="B60" s="1" t="s">
        <v>16</v>
      </c>
      <c r="C60" s="1" t="s">
        <v>10</v>
      </c>
      <c r="D60" s="16">
        <v>1</v>
      </c>
      <c r="E60" s="17">
        <v>28.8</v>
      </c>
      <c r="F60" s="18">
        <f>E60*D60</f>
        <v>28.8</v>
      </c>
    </row>
    <row r="61" spans="1:6" ht="12.95" customHeight="1">
      <c r="A61" s="15">
        <v>35000044</v>
      </c>
      <c r="B61" s="1" t="s">
        <v>18</v>
      </c>
      <c r="C61" s="1" t="s">
        <v>10</v>
      </c>
      <c r="D61" s="16">
        <v>1</v>
      </c>
      <c r="E61" s="17">
        <v>21.19</v>
      </c>
      <c r="F61" s="18">
        <f>E61*D61</f>
        <v>21.19</v>
      </c>
    </row>
    <row r="62" spans="1:6" ht="12.95" customHeight="1">
      <c r="A62" s="15">
        <v>65000084</v>
      </c>
      <c r="B62" s="1" t="s">
        <v>19</v>
      </c>
      <c r="C62" s="1" t="s">
        <v>17</v>
      </c>
      <c r="D62" s="16">
        <v>0.05</v>
      </c>
      <c r="E62" s="17">
        <v>698.46</v>
      </c>
      <c r="F62" s="18">
        <f>E62*D62</f>
        <v>34.923000000000002</v>
      </c>
    </row>
    <row r="63" spans="1:6" ht="12.95" customHeight="1">
      <c r="A63" s="4" t="s">
        <v>224</v>
      </c>
      <c r="B63" s="1" t="s">
        <v>20</v>
      </c>
      <c r="C63" s="1" t="s">
        <v>221</v>
      </c>
      <c r="D63" s="16">
        <v>1</v>
      </c>
      <c r="E63" s="17">
        <f>COTAÇÕES!BW19</f>
        <v>473.26666666666665</v>
      </c>
      <c r="F63" s="18">
        <f>E63*D63</f>
        <v>473.26666666666665</v>
      </c>
    </row>
    <row r="64" spans="1:6" ht="50.1" customHeight="1">
      <c r="A64" s="254" t="s">
        <v>223</v>
      </c>
      <c r="B64" s="254"/>
      <c r="C64" s="254"/>
      <c r="D64" s="254"/>
      <c r="E64" s="254"/>
      <c r="F64" s="254"/>
    </row>
    <row r="65" spans="1:6" ht="20.100000000000001" customHeight="1">
      <c r="A65" s="2" t="s">
        <v>225</v>
      </c>
      <c r="B65" s="256" t="s">
        <v>26</v>
      </c>
      <c r="C65" s="256"/>
      <c r="D65" s="256"/>
      <c r="E65" s="13" t="s">
        <v>175</v>
      </c>
      <c r="F65" s="14">
        <f>SUM(F66:F74)</f>
        <v>726.2025000000001</v>
      </c>
    </row>
    <row r="66" spans="1:6" ht="12.95" customHeight="1">
      <c r="A66" s="21">
        <v>2696</v>
      </c>
      <c r="B66" s="1" t="s">
        <v>30</v>
      </c>
      <c r="C66" s="1" t="s">
        <v>33</v>
      </c>
      <c r="D66" s="16">
        <v>2</v>
      </c>
      <c r="E66" s="17">
        <v>18.809999999999999</v>
      </c>
      <c r="F66" s="18">
        <f>E66*D66</f>
        <v>37.619999999999997</v>
      </c>
    </row>
    <row r="67" spans="1:6" ht="12.95" customHeight="1">
      <c r="A67" s="21">
        <v>246</v>
      </c>
      <c r="B67" s="1" t="s">
        <v>31</v>
      </c>
      <c r="C67" s="1" t="s">
        <v>33</v>
      </c>
      <c r="D67" s="16">
        <v>2</v>
      </c>
      <c r="E67" s="17">
        <v>14.47</v>
      </c>
      <c r="F67" s="18">
        <f>E67*D67</f>
        <v>28.94</v>
      </c>
    </row>
    <row r="68" spans="1:6" ht="12.95" customHeight="1">
      <c r="A68" s="21">
        <v>119</v>
      </c>
      <c r="B68" s="1" t="s">
        <v>29</v>
      </c>
      <c r="C68" s="1" t="s">
        <v>33</v>
      </c>
      <c r="D68" s="16">
        <v>1</v>
      </c>
      <c r="E68" s="17">
        <v>8</v>
      </c>
      <c r="F68" s="18">
        <f t="shared" ref="F68:F74" si="0">E68*D68</f>
        <v>8</v>
      </c>
    </row>
    <row r="69" spans="1:6" ht="20.100000000000001" customHeight="1">
      <c r="A69" s="21">
        <v>112</v>
      </c>
      <c r="B69" s="1" t="s">
        <v>32</v>
      </c>
      <c r="C69" s="1" t="s">
        <v>33</v>
      </c>
      <c r="D69" s="16">
        <v>4</v>
      </c>
      <c r="E69" s="17">
        <v>4.38</v>
      </c>
      <c r="F69" s="18">
        <f t="shared" si="0"/>
        <v>17.52</v>
      </c>
    </row>
    <row r="70" spans="1:6" ht="12.95" customHeight="1">
      <c r="A70" s="21">
        <v>3540</v>
      </c>
      <c r="B70" s="1" t="s">
        <v>34</v>
      </c>
      <c r="C70" s="1" t="s">
        <v>33</v>
      </c>
      <c r="D70" s="16">
        <v>8</v>
      </c>
      <c r="E70" s="17">
        <v>4.9000000000000004</v>
      </c>
      <c r="F70" s="18">
        <f t="shared" si="0"/>
        <v>39.200000000000003</v>
      </c>
    </row>
    <row r="71" spans="1:6" ht="12.95" customHeight="1">
      <c r="A71" s="21">
        <v>7142</v>
      </c>
      <c r="B71" s="1" t="s">
        <v>35</v>
      </c>
      <c r="C71" s="1" t="s">
        <v>33</v>
      </c>
      <c r="D71" s="16">
        <v>3</v>
      </c>
      <c r="E71" s="17">
        <v>9.4700000000000006</v>
      </c>
      <c r="F71" s="18">
        <f t="shared" si="0"/>
        <v>28.410000000000004</v>
      </c>
    </row>
    <row r="72" spans="1:6" ht="12.95" customHeight="1">
      <c r="A72" s="21">
        <v>9875</v>
      </c>
      <c r="B72" s="1" t="s">
        <v>36</v>
      </c>
      <c r="C72" s="1" t="s">
        <v>28</v>
      </c>
      <c r="D72" s="16">
        <v>6</v>
      </c>
      <c r="E72" s="17">
        <v>15.16</v>
      </c>
      <c r="F72" s="18">
        <f t="shared" si="0"/>
        <v>90.960000000000008</v>
      </c>
    </row>
    <row r="73" spans="1:6" ht="12.95" customHeight="1">
      <c r="A73" s="21">
        <v>9897</v>
      </c>
      <c r="B73" s="1" t="s">
        <v>37</v>
      </c>
      <c r="C73" s="1" t="s">
        <v>33</v>
      </c>
      <c r="D73" s="16">
        <v>1</v>
      </c>
      <c r="E73" s="17">
        <v>27.15</v>
      </c>
      <c r="F73" s="18">
        <f t="shared" si="0"/>
        <v>27.15</v>
      </c>
    </row>
    <row r="74" spans="1:6" ht="12.95" customHeight="1">
      <c r="A74" s="21" t="s">
        <v>27</v>
      </c>
      <c r="B74" s="1" t="s">
        <v>38</v>
      </c>
      <c r="C74" s="1" t="s">
        <v>33</v>
      </c>
      <c r="D74" s="16">
        <v>3</v>
      </c>
      <c r="E74" s="17">
        <f>COTAÇÕES!BW64</f>
        <v>149.4675</v>
      </c>
      <c r="F74" s="18">
        <f t="shared" si="0"/>
        <v>448.40250000000003</v>
      </c>
    </row>
    <row r="75" spans="1:6" ht="90" customHeight="1">
      <c r="A75" s="254" t="s">
        <v>161</v>
      </c>
      <c r="B75" s="254"/>
      <c r="C75" s="254"/>
      <c r="D75" s="254"/>
      <c r="E75" s="254"/>
      <c r="F75" s="254"/>
    </row>
    <row r="76" spans="1:6" s="31" customFormat="1" ht="15" customHeight="1">
      <c r="A76" s="28" t="s">
        <v>158</v>
      </c>
      <c r="B76" s="255" t="s">
        <v>159</v>
      </c>
      <c r="C76" s="255"/>
      <c r="D76" s="255"/>
      <c r="E76" s="29" t="s">
        <v>175</v>
      </c>
      <c r="F76" s="30">
        <f>SUM(F77)</f>
        <v>228.13249999999999</v>
      </c>
    </row>
    <row r="77" spans="1:6" ht="12.95" customHeight="1">
      <c r="A77" s="15" t="s">
        <v>160</v>
      </c>
      <c r="B77" s="1" t="s">
        <v>159</v>
      </c>
      <c r="C77" s="1" t="s">
        <v>33</v>
      </c>
      <c r="D77" s="16">
        <v>1</v>
      </c>
      <c r="E77" s="17">
        <f>COTAÇÕES!BW21</f>
        <v>228.13249999999999</v>
      </c>
      <c r="F77" s="18">
        <f>E77*D77</f>
        <v>228.13249999999999</v>
      </c>
    </row>
    <row r="78" spans="1:6" ht="50.1" customHeight="1">
      <c r="A78" s="254" t="s">
        <v>163</v>
      </c>
      <c r="B78" s="254"/>
      <c r="C78" s="254"/>
      <c r="D78" s="254"/>
      <c r="E78" s="254"/>
      <c r="F78" s="254"/>
    </row>
    <row r="79" spans="1:6" s="31" customFormat="1" ht="15" customHeight="1">
      <c r="A79" s="28" t="s">
        <v>225</v>
      </c>
      <c r="B79" s="255" t="s">
        <v>162</v>
      </c>
      <c r="C79" s="255"/>
      <c r="D79" s="255"/>
      <c r="E79" s="29" t="s">
        <v>175</v>
      </c>
      <c r="F79" s="30">
        <f>SUM(F80:F81)</f>
        <v>191</v>
      </c>
    </row>
    <row r="80" spans="1:6" ht="12.95" customHeight="1">
      <c r="A80" s="21">
        <v>2696</v>
      </c>
      <c r="B80" s="1" t="s">
        <v>30</v>
      </c>
      <c r="C80" s="1" t="s">
        <v>33</v>
      </c>
      <c r="D80" s="16">
        <v>4</v>
      </c>
      <c r="E80" s="17">
        <v>18.809999999999999</v>
      </c>
      <c r="F80" s="18">
        <f>E80*D80</f>
        <v>75.239999999999995</v>
      </c>
    </row>
    <row r="81" spans="1:6" ht="12.95" customHeight="1">
      <c r="A81" s="15">
        <v>246</v>
      </c>
      <c r="B81" s="1" t="s">
        <v>31</v>
      </c>
      <c r="C81" s="1" t="s">
        <v>33</v>
      </c>
      <c r="D81" s="16">
        <v>8</v>
      </c>
      <c r="E81" s="17">
        <v>14.47</v>
      </c>
      <c r="F81" s="18">
        <f>E81*D81</f>
        <v>115.76</v>
      </c>
    </row>
    <row r="82" spans="1:6" ht="80.099999999999994" customHeight="1">
      <c r="A82" s="254" t="s">
        <v>226</v>
      </c>
      <c r="B82" s="254"/>
      <c r="C82" s="254"/>
      <c r="D82" s="254"/>
      <c r="E82" s="254"/>
      <c r="F82" s="254"/>
    </row>
    <row r="83" spans="1:6" ht="20.100000000000001" customHeight="1">
      <c r="A83" s="2" t="s">
        <v>227</v>
      </c>
      <c r="B83" s="256" t="s">
        <v>228</v>
      </c>
      <c r="C83" s="256"/>
      <c r="D83" s="256"/>
      <c r="E83" s="13" t="s">
        <v>175</v>
      </c>
      <c r="F83" s="14">
        <f>SUM(F84:F98)</f>
        <v>3628.8658333333333</v>
      </c>
    </row>
    <row r="84" spans="1:6" ht="12.95" customHeight="1">
      <c r="A84" s="21">
        <v>2696</v>
      </c>
      <c r="B84" s="4" t="s">
        <v>30</v>
      </c>
      <c r="C84" s="4" t="s">
        <v>10</v>
      </c>
      <c r="D84" s="16">
        <v>2</v>
      </c>
      <c r="E84" s="17">
        <v>18.809999999999999</v>
      </c>
      <c r="F84" s="17">
        <f>E84*D84</f>
        <v>37.619999999999997</v>
      </c>
    </row>
    <row r="85" spans="1:6" ht="12.95" customHeight="1">
      <c r="A85" s="22">
        <v>246</v>
      </c>
      <c r="B85" s="4" t="s">
        <v>31</v>
      </c>
      <c r="C85" s="4" t="s">
        <v>10</v>
      </c>
      <c r="D85" s="16">
        <v>2</v>
      </c>
      <c r="E85" s="17">
        <v>14.47</v>
      </c>
      <c r="F85" s="17">
        <f t="shared" ref="F85:F98" si="1">E85*D85</f>
        <v>28.94</v>
      </c>
    </row>
    <row r="86" spans="1:6" ht="20.100000000000001" customHeight="1">
      <c r="A86" s="22">
        <v>815</v>
      </c>
      <c r="B86" s="4" t="s">
        <v>229</v>
      </c>
      <c r="C86" s="4" t="s">
        <v>175</v>
      </c>
      <c r="D86" s="16">
        <v>1</v>
      </c>
      <c r="E86" s="17">
        <v>16.21</v>
      </c>
      <c r="F86" s="17">
        <f t="shared" si="1"/>
        <v>16.21</v>
      </c>
    </row>
    <row r="87" spans="1:6" ht="20.100000000000001" customHeight="1">
      <c r="A87" s="22">
        <v>817</v>
      </c>
      <c r="B87" s="4" t="s">
        <v>78</v>
      </c>
      <c r="C87" s="4" t="s">
        <v>175</v>
      </c>
      <c r="D87" s="16">
        <v>1</v>
      </c>
      <c r="E87" s="17">
        <v>18.54</v>
      </c>
      <c r="F87" s="17">
        <f t="shared" si="1"/>
        <v>18.54</v>
      </c>
    </row>
    <row r="88" spans="1:6" ht="12.95" customHeight="1">
      <c r="A88" s="21">
        <v>3513</v>
      </c>
      <c r="B88" s="4" t="s">
        <v>164</v>
      </c>
      <c r="C88" s="4" t="s">
        <v>175</v>
      </c>
      <c r="D88" s="16">
        <v>1</v>
      </c>
      <c r="E88" s="17">
        <v>100.27</v>
      </c>
      <c r="F88" s="17">
        <f t="shared" si="1"/>
        <v>100.27</v>
      </c>
    </row>
    <row r="89" spans="1:6" ht="12.95" customHeight="1">
      <c r="A89" s="23">
        <v>3905</v>
      </c>
      <c r="B89" s="4" t="s">
        <v>165</v>
      </c>
      <c r="C89" s="3" t="s">
        <v>175</v>
      </c>
      <c r="D89" s="24">
        <v>1</v>
      </c>
      <c r="E89" s="25">
        <v>10.14</v>
      </c>
      <c r="F89" s="17">
        <f t="shared" si="1"/>
        <v>10.14</v>
      </c>
    </row>
    <row r="90" spans="1:6" ht="12.95" customHeight="1">
      <c r="A90" s="4" t="s">
        <v>230</v>
      </c>
      <c r="B90" s="4" t="s">
        <v>231</v>
      </c>
      <c r="C90" s="4" t="s">
        <v>175</v>
      </c>
      <c r="D90" s="16">
        <v>1</v>
      </c>
      <c r="E90" s="17">
        <f>COTAÇÕES!BW46</f>
        <v>203.54833333333335</v>
      </c>
      <c r="F90" s="17">
        <f t="shared" si="1"/>
        <v>203.54833333333335</v>
      </c>
    </row>
    <row r="91" spans="1:6" ht="12.95" customHeight="1">
      <c r="A91" s="21">
        <v>9872</v>
      </c>
      <c r="B91" s="4" t="s">
        <v>83</v>
      </c>
      <c r="C91" s="4" t="s">
        <v>28</v>
      </c>
      <c r="D91" s="16">
        <v>6</v>
      </c>
      <c r="E91" s="17">
        <v>57.52</v>
      </c>
      <c r="F91" s="17">
        <f t="shared" si="1"/>
        <v>345.12</v>
      </c>
    </row>
    <row r="92" spans="1:6" ht="12.95" customHeight="1">
      <c r="A92" s="21">
        <v>9874</v>
      </c>
      <c r="B92" s="4" t="s">
        <v>232</v>
      </c>
      <c r="C92" s="4" t="s">
        <v>28</v>
      </c>
      <c r="D92" s="16">
        <v>0.5</v>
      </c>
      <c r="E92" s="17">
        <v>13.83</v>
      </c>
      <c r="F92" s="17">
        <f t="shared" si="1"/>
        <v>6.915</v>
      </c>
    </row>
    <row r="93" spans="1:6" ht="12.95" customHeight="1">
      <c r="A93" s="4" t="s">
        <v>233</v>
      </c>
      <c r="B93" s="4" t="s">
        <v>234</v>
      </c>
      <c r="C93" s="4" t="s">
        <v>175</v>
      </c>
      <c r="D93" s="16">
        <v>1</v>
      </c>
      <c r="E93" s="17">
        <f>COTAÇÕES!BW14</f>
        <v>72</v>
      </c>
      <c r="F93" s="17">
        <f t="shared" si="1"/>
        <v>72</v>
      </c>
    </row>
    <row r="94" spans="1:6" ht="12.95" customHeight="1">
      <c r="A94" s="4" t="s">
        <v>235</v>
      </c>
      <c r="B94" s="4" t="s">
        <v>79</v>
      </c>
      <c r="C94" s="4" t="s">
        <v>175</v>
      </c>
      <c r="D94" s="16">
        <v>1</v>
      </c>
      <c r="E94" s="17">
        <f>COTAÇÕES!BW28</f>
        <v>152.7225</v>
      </c>
      <c r="F94" s="17">
        <f t="shared" si="1"/>
        <v>152.7225</v>
      </c>
    </row>
    <row r="95" spans="1:6" ht="12.95" customHeight="1">
      <c r="A95" s="4" t="s">
        <v>236</v>
      </c>
      <c r="B95" s="4" t="s">
        <v>237</v>
      </c>
      <c r="C95" s="4" t="s">
        <v>28</v>
      </c>
      <c r="D95" s="16">
        <v>2</v>
      </c>
      <c r="E95" s="17">
        <f>COTAÇÕES!BW30</f>
        <v>106.44</v>
      </c>
      <c r="F95" s="17">
        <f t="shared" si="1"/>
        <v>212.88</v>
      </c>
    </row>
    <row r="96" spans="1:6" ht="20.100000000000001" customHeight="1">
      <c r="A96" s="21">
        <v>39130</v>
      </c>
      <c r="B96" s="4" t="s">
        <v>238</v>
      </c>
      <c r="C96" s="4" t="s">
        <v>175</v>
      </c>
      <c r="D96" s="16">
        <v>1</v>
      </c>
      <c r="E96" s="17">
        <v>2.92</v>
      </c>
      <c r="F96" s="17">
        <f t="shared" si="1"/>
        <v>2.92</v>
      </c>
    </row>
    <row r="97" spans="1:6" ht="12.95" customHeight="1">
      <c r="A97" s="4" t="s">
        <v>239</v>
      </c>
      <c r="B97" s="4" t="s">
        <v>240</v>
      </c>
      <c r="C97" s="4" t="s">
        <v>175</v>
      </c>
      <c r="D97" s="16">
        <v>1</v>
      </c>
      <c r="E97" s="17">
        <f>COTAÇÕES!BW69</f>
        <v>2413.04</v>
      </c>
      <c r="F97" s="17">
        <f t="shared" si="1"/>
        <v>2413.04</v>
      </c>
    </row>
    <row r="98" spans="1:6" ht="12.95" customHeight="1">
      <c r="A98" s="22">
        <v>119</v>
      </c>
      <c r="B98" s="4" t="s">
        <v>29</v>
      </c>
      <c r="C98" s="4" t="s">
        <v>175</v>
      </c>
      <c r="D98" s="16">
        <v>1</v>
      </c>
      <c r="E98" s="17">
        <v>8</v>
      </c>
      <c r="F98" s="17">
        <f t="shared" si="1"/>
        <v>8</v>
      </c>
    </row>
    <row r="99" spans="1:6" ht="80.099999999999994" customHeight="1">
      <c r="A99" s="254" t="s">
        <v>241</v>
      </c>
      <c r="B99" s="254"/>
      <c r="C99" s="254"/>
      <c r="D99" s="254"/>
      <c r="E99" s="254"/>
      <c r="F99" s="254"/>
    </row>
    <row r="100" spans="1:6" s="31" customFormat="1" ht="15" customHeight="1">
      <c r="A100" s="28" t="s">
        <v>412</v>
      </c>
      <c r="B100" s="255" t="s">
        <v>414</v>
      </c>
      <c r="C100" s="255"/>
      <c r="D100" s="255"/>
      <c r="E100" s="29" t="s">
        <v>175</v>
      </c>
      <c r="F100" s="30">
        <f>SUM(F101)</f>
        <v>1121.31</v>
      </c>
    </row>
    <row r="101" spans="1:6" ht="12.95" customHeight="1">
      <c r="A101" s="1" t="s">
        <v>39</v>
      </c>
      <c r="B101" s="1" t="s">
        <v>40</v>
      </c>
      <c r="C101" s="4" t="s">
        <v>175</v>
      </c>
      <c r="D101" s="16">
        <v>1</v>
      </c>
      <c r="E101" s="17">
        <v>1121.31</v>
      </c>
      <c r="F101" s="17">
        <f>E101*D101</f>
        <v>1121.31</v>
      </c>
    </row>
    <row r="102" spans="1:6" ht="50.1" customHeight="1">
      <c r="A102" s="254" t="s">
        <v>242</v>
      </c>
      <c r="B102" s="254"/>
      <c r="C102" s="254"/>
      <c r="D102" s="254"/>
      <c r="E102" s="254"/>
      <c r="F102" s="254"/>
    </row>
    <row r="103" spans="1:6" ht="20.100000000000001" customHeight="1">
      <c r="A103" s="2" t="s">
        <v>41</v>
      </c>
      <c r="B103" s="256" t="s">
        <v>166</v>
      </c>
      <c r="C103" s="256"/>
      <c r="D103" s="256"/>
      <c r="E103" s="13" t="s">
        <v>175</v>
      </c>
      <c r="F103" s="14">
        <f>SUM(F104:F111)</f>
        <v>2621.373333333333</v>
      </c>
    </row>
    <row r="104" spans="1:6" ht="12.95" customHeight="1">
      <c r="A104" s="21">
        <v>2696</v>
      </c>
      <c r="B104" s="4" t="s">
        <v>30</v>
      </c>
      <c r="C104" s="4" t="s">
        <v>10</v>
      </c>
      <c r="D104" s="16">
        <v>1</v>
      </c>
      <c r="E104" s="17">
        <v>18.809999999999999</v>
      </c>
      <c r="F104" s="17">
        <f>E104*D104</f>
        <v>18.809999999999999</v>
      </c>
    </row>
    <row r="105" spans="1:6" ht="12.95" customHeight="1">
      <c r="A105" s="22">
        <v>246</v>
      </c>
      <c r="B105" s="4" t="s">
        <v>31</v>
      </c>
      <c r="C105" s="4" t="s">
        <v>10</v>
      </c>
      <c r="D105" s="16">
        <v>1</v>
      </c>
      <c r="E105" s="17">
        <v>14.47</v>
      </c>
      <c r="F105" s="17">
        <f t="shared" ref="F105:F111" si="2">E105*D105</f>
        <v>14.47</v>
      </c>
    </row>
    <row r="106" spans="1:6" ht="12.95" customHeight="1">
      <c r="A106" s="21">
        <v>3511</v>
      </c>
      <c r="B106" s="4" t="s">
        <v>243</v>
      </c>
      <c r="C106" s="4" t="s">
        <v>175</v>
      </c>
      <c r="D106" s="16">
        <v>6</v>
      </c>
      <c r="E106" s="17">
        <v>83.87</v>
      </c>
      <c r="F106" s="17">
        <f t="shared" si="2"/>
        <v>503.22</v>
      </c>
    </row>
    <row r="107" spans="1:6" ht="12.95" customHeight="1">
      <c r="A107" s="4" t="s">
        <v>244</v>
      </c>
      <c r="B107" s="4" t="s">
        <v>245</v>
      </c>
      <c r="C107" s="4" t="s">
        <v>175</v>
      </c>
      <c r="D107" s="16">
        <v>1</v>
      </c>
      <c r="E107" s="17">
        <f>COTAÇÕES!BW26</f>
        <v>130</v>
      </c>
      <c r="F107" s="17">
        <f t="shared" si="2"/>
        <v>130</v>
      </c>
    </row>
    <row r="108" spans="1:6" ht="12.95" customHeight="1">
      <c r="A108" s="21">
        <v>9871</v>
      </c>
      <c r="B108" s="4" t="s">
        <v>246</v>
      </c>
      <c r="C108" s="4" t="s">
        <v>28</v>
      </c>
      <c r="D108" s="16">
        <v>12</v>
      </c>
      <c r="E108" s="17">
        <v>41.34</v>
      </c>
      <c r="F108" s="17">
        <f t="shared" si="2"/>
        <v>496.08000000000004</v>
      </c>
    </row>
    <row r="109" spans="1:6" ht="12.95" customHeight="1">
      <c r="A109" s="21">
        <v>9909</v>
      </c>
      <c r="B109" s="4" t="s">
        <v>247</v>
      </c>
      <c r="C109" s="4" t="s">
        <v>175</v>
      </c>
      <c r="D109" s="16">
        <v>2</v>
      </c>
      <c r="E109" s="17">
        <v>143.85</v>
      </c>
      <c r="F109" s="17">
        <f t="shared" si="2"/>
        <v>287.7</v>
      </c>
    </row>
    <row r="110" spans="1:6" ht="12.95" customHeight="1">
      <c r="A110" s="4" t="s">
        <v>248</v>
      </c>
      <c r="B110" s="4" t="s">
        <v>249</v>
      </c>
      <c r="C110" s="4" t="s">
        <v>175</v>
      </c>
      <c r="D110" s="16">
        <v>1</v>
      </c>
      <c r="E110" s="17">
        <f>COTAÇÕES!BW70</f>
        <v>1163.0933333333332</v>
      </c>
      <c r="F110" s="17">
        <f t="shared" si="2"/>
        <v>1163.0933333333332</v>
      </c>
    </row>
    <row r="111" spans="1:6" ht="12.95" customHeight="1">
      <c r="A111" s="22">
        <v>119</v>
      </c>
      <c r="B111" s="4" t="s">
        <v>29</v>
      </c>
      <c r="C111" s="4" t="s">
        <v>175</v>
      </c>
      <c r="D111" s="16">
        <v>1</v>
      </c>
      <c r="E111" s="17">
        <v>8</v>
      </c>
      <c r="F111" s="17">
        <f t="shared" si="2"/>
        <v>8</v>
      </c>
    </row>
    <row r="112" spans="1:6" ht="80.099999999999994" customHeight="1">
      <c r="A112" s="254" t="s">
        <v>250</v>
      </c>
      <c r="B112" s="254"/>
      <c r="C112" s="254"/>
      <c r="D112" s="254"/>
      <c r="E112" s="254"/>
      <c r="F112" s="254"/>
    </row>
    <row r="113" spans="1:6" ht="20.100000000000001" customHeight="1">
      <c r="A113" s="2" t="s">
        <v>251</v>
      </c>
      <c r="B113" s="256" t="s">
        <v>252</v>
      </c>
      <c r="C113" s="256"/>
      <c r="D113" s="256"/>
      <c r="E113" s="13" t="s">
        <v>175</v>
      </c>
      <c r="F113" s="14">
        <f>SUM(F114:F127)</f>
        <v>1489.6990000000001</v>
      </c>
    </row>
    <row r="114" spans="1:6" ht="12.95" customHeight="1">
      <c r="A114" s="21">
        <v>2696</v>
      </c>
      <c r="B114" s="4" t="s">
        <v>30</v>
      </c>
      <c r="C114" s="4" t="s">
        <v>10</v>
      </c>
      <c r="D114" s="16">
        <v>2</v>
      </c>
      <c r="E114" s="17">
        <v>18.809999999999999</v>
      </c>
      <c r="F114" s="17">
        <f>E114*D114</f>
        <v>37.619999999999997</v>
      </c>
    </row>
    <row r="115" spans="1:6" ht="12.95" customHeight="1">
      <c r="A115" s="22">
        <v>246</v>
      </c>
      <c r="B115" s="4" t="s">
        <v>31</v>
      </c>
      <c r="C115" s="4" t="s">
        <v>10</v>
      </c>
      <c r="D115" s="16">
        <v>2</v>
      </c>
      <c r="E115" s="17">
        <v>14.47</v>
      </c>
      <c r="F115" s="17">
        <f t="shared" ref="F115:F127" si="3">E115*D115</f>
        <v>28.94</v>
      </c>
    </row>
    <row r="116" spans="1:6" ht="12.95" customHeight="1">
      <c r="A116" s="22">
        <v>119</v>
      </c>
      <c r="B116" s="4" t="s">
        <v>29</v>
      </c>
      <c r="C116" s="4" t="s">
        <v>175</v>
      </c>
      <c r="D116" s="16">
        <v>1</v>
      </c>
      <c r="E116" s="17">
        <v>8</v>
      </c>
      <c r="F116" s="17">
        <f t="shared" si="3"/>
        <v>8</v>
      </c>
    </row>
    <row r="117" spans="1:6" ht="20.100000000000001" customHeight="1">
      <c r="A117" s="22">
        <v>815</v>
      </c>
      <c r="B117" s="4" t="s">
        <v>229</v>
      </c>
      <c r="C117" s="4" t="s">
        <v>175</v>
      </c>
      <c r="D117" s="16">
        <v>1</v>
      </c>
      <c r="E117" s="17">
        <v>16.21</v>
      </c>
      <c r="F117" s="17">
        <f t="shared" si="3"/>
        <v>16.21</v>
      </c>
    </row>
    <row r="118" spans="1:6" ht="12.95" customHeight="1">
      <c r="A118" s="21">
        <v>3539</v>
      </c>
      <c r="B118" s="4" t="s">
        <v>167</v>
      </c>
      <c r="C118" s="4" t="s">
        <v>175</v>
      </c>
      <c r="D118" s="16">
        <v>4</v>
      </c>
      <c r="E118" s="17">
        <v>28.44</v>
      </c>
      <c r="F118" s="17">
        <f t="shared" si="3"/>
        <v>113.76</v>
      </c>
    </row>
    <row r="119" spans="1:6" ht="12.95" customHeight="1">
      <c r="A119" s="3" t="s">
        <v>253</v>
      </c>
      <c r="B119" s="4" t="s">
        <v>80</v>
      </c>
      <c r="C119" s="3" t="s">
        <v>175</v>
      </c>
      <c r="D119" s="16">
        <v>1</v>
      </c>
      <c r="E119" s="25">
        <f>COTAÇÕES!BW22</f>
        <v>118.53399999999999</v>
      </c>
      <c r="F119" s="17">
        <f t="shared" si="3"/>
        <v>118.53399999999999</v>
      </c>
    </row>
    <row r="120" spans="1:6" ht="12.95" customHeight="1">
      <c r="A120" s="21">
        <v>3864</v>
      </c>
      <c r="B120" s="4" t="s">
        <v>254</v>
      </c>
      <c r="C120" s="4" t="s">
        <v>175</v>
      </c>
      <c r="D120" s="16">
        <v>1</v>
      </c>
      <c r="E120" s="17">
        <v>13.12</v>
      </c>
      <c r="F120" s="17">
        <f t="shared" si="3"/>
        <v>13.12</v>
      </c>
    </row>
    <row r="121" spans="1:6" ht="12.95" customHeight="1">
      <c r="A121" s="21">
        <v>3905</v>
      </c>
      <c r="B121" s="4" t="s">
        <v>165</v>
      </c>
      <c r="C121" s="4" t="s">
        <v>175</v>
      </c>
      <c r="D121" s="16">
        <v>1</v>
      </c>
      <c r="E121" s="17">
        <v>10.14</v>
      </c>
      <c r="F121" s="17">
        <f t="shared" si="3"/>
        <v>10.14</v>
      </c>
    </row>
    <row r="122" spans="1:6" ht="12.95" customHeight="1">
      <c r="A122" s="21">
        <v>9874</v>
      </c>
      <c r="B122" s="4" t="s">
        <v>232</v>
      </c>
      <c r="C122" s="4" t="s">
        <v>28</v>
      </c>
      <c r="D122" s="16">
        <v>0.5</v>
      </c>
      <c r="E122" s="17">
        <v>13.83</v>
      </c>
      <c r="F122" s="17">
        <f t="shared" si="3"/>
        <v>6.915</v>
      </c>
    </row>
    <row r="123" spans="1:6" ht="12.95" customHeight="1">
      <c r="A123" s="21">
        <v>9873</v>
      </c>
      <c r="B123" s="4" t="s">
        <v>82</v>
      </c>
      <c r="C123" s="4" t="s">
        <v>28</v>
      </c>
      <c r="D123" s="16">
        <v>6</v>
      </c>
      <c r="E123" s="17">
        <v>24.95</v>
      </c>
      <c r="F123" s="17">
        <f t="shared" si="3"/>
        <v>149.69999999999999</v>
      </c>
    </row>
    <row r="124" spans="1:6" ht="12.95" customHeight="1">
      <c r="A124" s="4" t="s">
        <v>233</v>
      </c>
      <c r="B124" s="4" t="s">
        <v>234</v>
      </c>
      <c r="C124" s="4" t="s">
        <v>175</v>
      </c>
      <c r="D124" s="16">
        <v>2</v>
      </c>
      <c r="E124" s="17">
        <f>COTAÇÕES!BW14</f>
        <v>72</v>
      </c>
      <c r="F124" s="17">
        <f t="shared" si="3"/>
        <v>144</v>
      </c>
    </row>
    <row r="125" spans="1:6" ht="12.95" customHeight="1">
      <c r="A125" s="4" t="s">
        <v>236</v>
      </c>
      <c r="B125" s="4" t="s">
        <v>237</v>
      </c>
      <c r="C125" s="4" t="s">
        <v>28</v>
      </c>
      <c r="D125" s="16">
        <v>2</v>
      </c>
      <c r="E125" s="17">
        <f>COTAÇÕES!BW30</f>
        <v>106.44</v>
      </c>
      <c r="F125" s="17">
        <f t="shared" si="3"/>
        <v>212.88</v>
      </c>
    </row>
    <row r="126" spans="1:6" ht="20.100000000000001" customHeight="1">
      <c r="A126" s="22">
        <v>395</v>
      </c>
      <c r="B126" s="4" t="s">
        <v>255</v>
      </c>
      <c r="C126" s="4" t="s">
        <v>175</v>
      </c>
      <c r="D126" s="16">
        <v>1</v>
      </c>
      <c r="E126" s="17">
        <v>3.12</v>
      </c>
      <c r="F126" s="17">
        <f t="shared" si="3"/>
        <v>3.12</v>
      </c>
    </row>
    <row r="127" spans="1:6" ht="12.95" customHeight="1">
      <c r="A127" s="4" t="s">
        <v>256</v>
      </c>
      <c r="B127" s="4" t="s">
        <v>257</v>
      </c>
      <c r="C127" s="4" t="s">
        <v>175</v>
      </c>
      <c r="D127" s="16">
        <v>1</v>
      </c>
      <c r="E127" s="17">
        <f>COTAÇÕES!BW71</f>
        <v>626.76</v>
      </c>
      <c r="F127" s="17">
        <f t="shared" si="3"/>
        <v>626.76</v>
      </c>
    </row>
    <row r="128" spans="1:6" ht="99.95" customHeight="1">
      <c r="A128" s="254" t="s">
        <v>258</v>
      </c>
      <c r="B128" s="254"/>
      <c r="C128" s="254"/>
      <c r="D128" s="254"/>
      <c r="E128" s="254"/>
      <c r="F128" s="254"/>
    </row>
    <row r="129" spans="1:6" ht="20.100000000000001" customHeight="1">
      <c r="A129" s="2" t="s">
        <v>259</v>
      </c>
      <c r="B129" s="256" t="s">
        <v>260</v>
      </c>
      <c r="C129" s="256"/>
      <c r="D129" s="256"/>
      <c r="E129" s="13" t="s">
        <v>175</v>
      </c>
      <c r="F129" s="14">
        <f>SUM(F130:F139)</f>
        <v>144.5</v>
      </c>
    </row>
    <row r="130" spans="1:6" ht="12.95" customHeight="1">
      <c r="A130" s="21">
        <v>2696</v>
      </c>
      <c r="B130" s="4" t="s">
        <v>30</v>
      </c>
      <c r="C130" s="4" t="s">
        <v>10</v>
      </c>
      <c r="D130" s="16">
        <v>0.5</v>
      </c>
      <c r="E130" s="17">
        <v>18.809999999999999</v>
      </c>
      <c r="F130" s="17">
        <f>E130*D130</f>
        <v>9.4049999999999994</v>
      </c>
    </row>
    <row r="131" spans="1:6" ht="12.95" customHeight="1">
      <c r="A131" s="22">
        <v>246</v>
      </c>
      <c r="B131" s="4" t="s">
        <v>31</v>
      </c>
      <c r="C131" s="4" t="s">
        <v>10</v>
      </c>
      <c r="D131" s="16">
        <v>0.5</v>
      </c>
      <c r="E131" s="17">
        <v>14.47</v>
      </c>
      <c r="F131" s="17">
        <f t="shared" ref="F131:F139" si="4">E131*D131</f>
        <v>7.2350000000000003</v>
      </c>
    </row>
    <row r="132" spans="1:6" ht="12.95" customHeight="1">
      <c r="A132" s="22">
        <v>119</v>
      </c>
      <c r="B132" s="4" t="s">
        <v>29</v>
      </c>
      <c r="C132" s="4" t="s">
        <v>175</v>
      </c>
      <c r="D132" s="16">
        <v>1</v>
      </c>
      <c r="E132" s="17">
        <v>8</v>
      </c>
      <c r="F132" s="17">
        <f t="shared" si="4"/>
        <v>8</v>
      </c>
    </row>
    <row r="133" spans="1:6" ht="20.100000000000001" customHeight="1">
      <c r="A133" s="22">
        <v>65</v>
      </c>
      <c r="B133" s="26" t="s">
        <v>261</v>
      </c>
      <c r="C133" s="4" t="s">
        <v>175</v>
      </c>
      <c r="D133" s="16">
        <v>1</v>
      </c>
      <c r="E133" s="17">
        <v>0.87</v>
      </c>
      <c r="F133" s="17">
        <f t="shared" si="4"/>
        <v>0.87</v>
      </c>
    </row>
    <row r="134" spans="1:6" ht="20.100000000000001" customHeight="1">
      <c r="A134" s="22">
        <v>109</v>
      </c>
      <c r="B134" s="4" t="s">
        <v>151</v>
      </c>
      <c r="C134" s="4" t="s">
        <v>175</v>
      </c>
      <c r="D134" s="16">
        <v>1</v>
      </c>
      <c r="E134" s="17">
        <v>3.64</v>
      </c>
      <c r="F134" s="17">
        <f t="shared" si="4"/>
        <v>3.64</v>
      </c>
    </row>
    <row r="135" spans="1:6" ht="20.100000000000001" customHeight="1">
      <c r="A135" s="22">
        <v>834</v>
      </c>
      <c r="B135" s="4" t="s">
        <v>262</v>
      </c>
      <c r="C135" s="4" t="s">
        <v>175</v>
      </c>
      <c r="D135" s="16">
        <v>1</v>
      </c>
      <c r="E135" s="17">
        <v>3.58</v>
      </c>
      <c r="F135" s="17">
        <f t="shared" si="4"/>
        <v>3.58</v>
      </c>
    </row>
    <row r="136" spans="1:6" ht="12.95" customHeight="1">
      <c r="A136" s="21">
        <v>3535</v>
      </c>
      <c r="B136" s="4" t="s">
        <v>152</v>
      </c>
      <c r="C136" s="4" t="s">
        <v>175</v>
      </c>
      <c r="D136" s="16">
        <v>3</v>
      </c>
      <c r="E136" s="17">
        <v>5.8</v>
      </c>
      <c r="F136" s="17">
        <f t="shared" si="4"/>
        <v>17.399999999999999</v>
      </c>
    </row>
    <row r="137" spans="1:6" ht="12.95" customHeight="1">
      <c r="A137" s="23">
        <v>9868</v>
      </c>
      <c r="B137" s="4" t="s">
        <v>153</v>
      </c>
      <c r="C137" s="3" t="s">
        <v>28</v>
      </c>
      <c r="D137" s="24">
        <v>0.5</v>
      </c>
      <c r="E137" s="25">
        <v>4.08</v>
      </c>
      <c r="F137" s="17">
        <f t="shared" si="4"/>
        <v>2.04</v>
      </c>
    </row>
    <row r="138" spans="1:6" ht="12.95" customHeight="1">
      <c r="A138" s="21">
        <v>9874</v>
      </c>
      <c r="B138" s="4" t="s">
        <v>232</v>
      </c>
      <c r="C138" s="4" t="s">
        <v>28</v>
      </c>
      <c r="D138" s="16">
        <v>3</v>
      </c>
      <c r="E138" s="17">
        <v>13.83</v>
      </c>
      <c r="F138" s="17">
        <f t="shared" si="4"/>
        <v>41.49</v>
      </c>
    </row>
    <row r="139" spans="1:6" ht="12.95" customHeight="1">
      <c r="A139" s="21">
        <v>9894</v>
      </c>
      <c r="B139" s="4" t="s">
        <v>263</v>
      </c>
      <c r="C139" s="4" t="s">
        <v>175</v>
      </c>
      <c r="D139" s="16">
        <v>2</v>
      </c>
      <c r="E139" s="17">
        <v>25.42</v>
      </c>
      <c r="F139" s="17">
        <f t="shared" si="4"/>
        <v>50.84</v>
      </c>
    </row>
    <row r="140" spans="1:6" ht="90" customHeight="1">
      <c r="A140" s="254" t="s">
        <v>264</v>
      </c>
      <c r="B140" s="254"/>
      <c r="C140" s="254"/>
      <c r="D140" s="254"/>
      <c r="E140" s="254"/>
      <c r="F140" s="254"/>
    </row>
    <row r="141" spans="1:6" ht="20.100000000000001" customHeight="1">
      <c r="A141" s="2" t="s">
        <v>265</v>
      </c>
      <c r="B141" s="256" t="s">
        <v>266</v>
      </c>
      <c r="C141" s="256"/>
      <c r="D141" s="256"/>
      <c r="E141" s="13" t="s">
        <v>175</v>
      </c>
      <c r="F141" s="14">
        <f>SUM(F142:F156)</f>
        <v>1187.8209999999999</v>
      </c>
    </row>
    <row r="142" spans="1:6" ht="12.95" customHeight="1">
      <c r="A142" s="21">
        <v>2696</v>
      </c>
      <c r="B142" s="4" t="s">
        <v>30</v>
      </c>
      <c r="C142" s="4" t="s">
        <v>10</v>
      </c>
      <c r="D142" s="16">
        <v>1</v>
      </c>
      <c r="E142" s="17">
        <v>18.809999999999999</v>
      </c>
      <c r="F142" s="17">
        <f>E142*D142</f>
        <v>18.809999999999999</v>
      </c>
    </row>
    <row r="143" spans="1:6" ht="12.95" customHeight="1">
      <c r="A143" s="22">
        <v>246</v>
      </c>
      <c r="B143" s="4" t="s">
        <v>31</v>
      </c>
      <c r="C143" s="4" t="s">
        <v>10</v>
      </c>
      <c r="D143" s="16">
        <v>1</v>
      </c>
      <c r="E143" s="17">
        <v>14.47</v>
      </c>
      <c r="F143" s="17">
        <f t="shared" ref="F143:F156" si="5">E143*D143</f>
        <v>14.47</v>
      </c>
    </row>
    <row r="144" spans="1:6" ht="12.95" customHeight="1">
      <c r="A144" s="22">
        <v>119</v>
      </c>
      <c r="B144" s="4" t="s">
        <v>29</v>
      </c>
      <c r="C144" s="4" t="s">
        <v>175</v>
      </c>
      <c r="D144" s="16">
        <v>1</v>
      </c>
      <c r="E144" s="17">
        <v>8</v>
      </c>
      <c r="F144" s="17">
        <f t="shared" si="5"/>
        <v>8</v>
      </c>
    </row>
    <row r="145" spans="1:6" ht="20.100000000000001" customHeight="1">
      <c r="A145" s="22">
        <v>832</v>
      </c>
      <c r="B145" s="26" t="s">
        <v>267</v>
      </c>
      <c r="C145" s="4" t="s">
        <v>175</v>
      </c>
      <c r="D145" s="16">
        <v>1</v>
      </c>
      <c r="E145" s="17">
        <v>2.76</v>
      </c>
      <c r="F145" s="17">
        <f t="shared" si="5"/>
        <v>2.76</v>
      </c>
    </row>
    <row r="146" spans="1:6" ht="20.100000000000001" customHeight="1">
      <c r="A146" s="22">
        <v>814</v>
      </c>
      <c r="B146" s="4" t="s">
        <v>268</v>
      </c>
      <c r="C146" s="4" t="s">
        <v>175</v>
      </c>
      <c r="D146" s="16">
        <v>1</v>
      </c>
      <c r="E146" s="17">
        <v>12.42</v>
      </c>
      <c r="F146" s="17">
        <f t="shared" si="5"/>
        <v>12.42</v>
      </c>
    </row>
    <row r="147" spans="1:6" ht="12.95" customHeight="1">
      <c r="A147" s="21">
        <v>3539</v>
      </c>
      <c r="B147" s="4" t="s">
        <v>167</v>
      </c>
      <c r="C147" s="4" t="s">
        <v>175</v>
      </c>
      <c r="D147" s="16">
        <v>3</v>
      </c>
      <c r="E147" s="17">
        <v>28.44</v>
      </c>
      <c r="F147" s="17">
        <f t="shared" si="5"/>
        <v>85.320000000000007</v>
      </c>
    </row>
    <row r="148" spans="1:6" ht="12.95" customHeight="1">
      <c r="A148" s="3" t="s">
        <v>253</v>
      </c>
      <c r="B148" s="4" t="s">
        <v>80</v>
      </c>
      <c r="C148" s="4" t="s">
        <v>175</v>
      </c>
      <c r="D148" s="16">
        <v>1</v>
      </c>
      <c r="E148" s="17">
        <f>COTAÇÕES!BW22</f>
        <v>118.53399999999999</v>
      </c>
      <c r="F148" s="17">
        <f t="shared" si="5"/>
        <v>118.53399999999999</v>
      </c>
    </row>
    <row r="149" spans="1:6" ht="12.95" customHeight="1">
      <c r="A149" s="21">
        <v>3864</v>
      </c>
      <c r="B149" s="4" t="s">
        <v>254</v>
      </c>
      <c r="C149" s="4" t="s">
        <v>175</v>
      </c>
      <c r="D149" s="16">
        <v>1</v>
      </c>
      <c r="E149" s="17">
        <v>13.12</v>
      </c>
      <c r="F149" s="17">
        <f t="shared" si="5"/>
        <v>13.12</v>
      </c>
    </row>
    <row r="150" spans="1:6" ht="12.95" customHeight="1">
      <c r="A150" s="21">
        <v>3855</v>
      </c>
      <c r="B150" s="4" t="s">
        <v>150</v>
      </c>
      <c r="C150" s="4" t="s">
        <v>175</v>
      </c>
      <c r="D150" s="16">
        <v>1</v>
      </c>
      <c r="E150" s="17">
        <v>5.07</v>
      </c>
      <c r="F150" s="17">
        <f t="shared" si="5"/>
        <v>5.07</v>
      </c>
    </row>
    <row r="151" spans="1:6" ht="12.95" customHeight="1">
      <c r="A151" s="21">
        <v>9867</v>
      </c>
      <c r="B151" s="4" t="s">
        <v>269</v>
      </c>
      <c r="C151" s="4" t="s">
        <v>28</v>
      </c>
      <c r="D151" s="16">
        <v>0.5</v>
      </c>
      <c r="E151" s="17">
        <v>3.61</v>
      </c>
      <c r="F151" s="17">
        <f t="shared" si="5"/>
        <v>1.8049999999999999</v>
      </c>
    </row>
    <row r="152" spans="1:6" ht="12.95" customHeight="1">
      <c r="A152" s="21">
        <v>9873</v>
      </c>
      <c r="B152" s="4" t="s">
        <v>82</v>
      </c>
      <c r="C152" s="4" t="s">
        <v>28</v>
      </c>
      <c r="D152" s="16">
        <v>9</v>
      </c>
      <c r="E152" s="17">
        <v>24.95</v>
      </c>
      <c r="F152" s="17">
        <f t="shared" si="5"/>
        <v>224.54999999999998</v>
      </c>
    </row>
    <row r="153" spans="1:6" ht="12.95" customHeight="1">
      <c r="A153" s="4" t="s">
        <v>270</v>
      </c>
      <c r="B153" s="4" t="s">
        <v>271</v>
      </c>
      <c r="C153" s="4" t="s">
        <v>175</v>
      </c>
      <c r="D153" s="16">
        <v>1</v>
      </c>
      <c r="E153" s="17">
        <f>COTAÇÕES!BW16</f>
        <v>18</v>
      </c>
      <c r="F153" s="17">
        <f t="shared" si="5"/>
        <v>18</v>
      </c>
    </row>
    <row r="154" spans="1:6" ht="12.95" customHeight="1">
      <c r="A154" s="4" t="s">
        <v>272</v>
      </c>
      <c r="B154" s="4" t="s">
        <v>273</v>
      </c>
      <c r="C154" s="4" t="s">
        <v>28</v>
      </c>
      <c r="D154" s="16">
        <v>2</v>
      </c>
      <c r="E154" s="17">
        <f>COTAÇÕES!BW32</f>
        <v>18.335999999999999</v>
      </c>
      <c r="F154" s="17">
        <f t="shared" si="5"/>
        <v>36.671999999999997</v>
      </c>
    </row>
    <row r="155" spans="1:6" ht="20.100000000000001" customHeight="1">
      <c r="A155" s="21">
        <v>39127</v>
      </c>
      <c r="B155" s="4" t="s">
        <v>274</v>
      </c>
      <c r="C155" s="4" t="s">
        <v>175</v>
      </c>
      <c r="D155" s="16">
        <v>1</v>
      </c>
      <c r="E155" s="17">
        <v>1.53</v>
      </c>
      <c r="F155" s="17">
        <f t="shared" si="5"/>
        <v>1.53</v>
      </c>
    </row>
    <row r="156" spans="1:6" ht="12.95" customHeight="1">
      <c r="A156" s="4" t="s">
        <v>256</v>
      </c>
      <c r="B156" s="4" t="s">
        <v>257</v>
      </c>
      <c r="C156" s="4" t="s">
        <v>175</v>
      </c>
      <c r="D156" s="16">
        <v>1</v>
      </c>
      <c r="E156" s="17">
        <f>COTAÇÕES!BW71</f>
        <v>626.76</v>
      </c>
      <c r="F156" s="17">
        <f t="shared" si="5"/>
        <v>626.76</v>
      </c>
    </row>
    <row r="157" spans="1:6" ht="90" customHeight="1">
      <c r="A157" s="254" t="s">
        <v>275</v>
      </c>
      <c r="B157" s="254"/>
      <c r="C157" s="254"/>
      <c r="D157" s="254"/>
      <c r="E157" s="254"/>
      <c r="F157" s="254"/>
    </row>
    <row r="158" spans="1:6" ht="20.100000000000001" customHeight="1">
      <c r="A158" s="2" t="s">
        <v>42</v>
      </c>
      <c r="B158" s="256" t="s">
        <v>43</v>
      </c>
      <c r="C158" s="256"/>
      <c r="D158" s="256"/>
      <c r="E158" s="13" t="s">
        <v>175</v>
      </c>
      <c r="F158" s="14">
        <f>SUM(F159:F172)</f>
        <v>982.5</v>
      </c>
    </row>
    <row r="159" spans="1:6" ht="12.95" customHeight="1">
      <c r="A159" s="21">
        <v>2696</v>
      </c>
      <c r="B159" s="4" t="s">
        <v>30</v>
      </c>
      <c r="C159" s="4" t="s">
        <v>10</v>
      </c>
      <c r="D159" s="16">
        <v>1</v>
      </c>
      <c r="E159" s="17">
        <v>18.809999999999999</v>
      </c>
      <c r="F159" s="17">
        <f>E159*D159</f>
        <v>18.809999999999999</v>
      </c>
    </row>
    <row r="160" spans="1:6" ht="12.95" customHeight="1">
      <c r="A160" s="21">
        <v>246</v>
      </c>
      <c r="B160" s="4" t="s">
        <v>31</v>
      </c>
      <c r="C160" s="4" t="s">
        <v>10</v>
      </c>
      <c r="D160" s="16">
        <v>1</v>
      </c>
      <c r="E160" s="17">
        <v>14.47</v>
      </c>
      <c r="F160" s="17">
        <f t="shared" ref="F160:F172" si="6">E160*D160</f>
        <v>14.47</v>
      </c>
    </row>
    <row r="161" spans="1:6" ht="12.95" customHeight="1">
      <c r="A161" s="21">
        <v>119</v>
      </c>
      <c r="B161" s="4" t="s">
        <v>29</v>
      </c>
      <c r="C161" s="4" t="s">
        <v>175</v>
      </c>
      <c r="D161" s="16">
        <v>1</v>
      </c>
      <c r="E161" s="17">
        <v>8</v>
      </c>
      <c r="F161" s="17">
        <f t="shared" si="6"/>
        <v>8</v>
      </c>
    </row>
    <row r="162" spans="1:6" ht="20.100000000000001" customHeight="1">
      <c r="A162" s="21">
        <v>109</v>
      </c>
      <c r="B162" s="4" t="s">
        <v>151</v>
      </c>
      <c r="C162" s="4" t="s">
        <v>175</v>
      </c>
      <c r="D162" s="16">
        <v>1</v>
      </c>
      <c r="E162" s="17">
        <v>3.64</v>
      </c>
      <c r="F162" s="17">
        <f t="shared" si="6"/>
        <v>3.64</v>
      </c>
    </row>
    <row r="163" spans="1:6" ht="20.100000000000001" customHeight="1">
      <c r="A163" s="21">
        <v>834</v>
      </c>
      <c r="B163" s="4" t="s">
        <v>262</v>
      </c>
      <c r="C163" s="4" t="s">
        <v>175</v>
      </c>
      <c r="D163" s="16">
        <v>1</v>
      </c>
      <c r="E163" s="17">
        <v>3.58</v>
      </c>
      <c r="F163" s="17">
        <f t="shared" si="6"/>
        <v>3.58</v>
      </c>
    </row>
    <row r="164" spans="1:6" ht="12.95" customHeight="1">
      <c r="A164" s="21">
        <v>3535</v>
      </c>
      <c r="B164" s="4" t="s">
        <v>152</v>
      </c>
      <c r="C164" s="4" t="s">
        <v>175</v>
      </c>
      <c r="D164" s="16">
        <v>5</v>
      </c>
      <c r="E164" s="17">
        <v>5.8</v>
      </c>
      <c r="F164" s="17">
        <f t="shared" si="6"/>
        <v>29</v>
      </c>
    </row>
    <row r="165" spans="1:6" ht="12.95" customHeight="1">
      <c r="A165" s="21">
        <v>9868</v>
      </c>
      <c r="B165" s="4" t="s">
        <v>153</v>
      </c>
      <c r="C165" s="4" t="s">
        <v>28</v>
      </c>
      <c r="D165" s="16">
        <v>0.5</v>
      </c>
      <c r="E165" s="17">
        <v>4.08</v>
      </c>
      <c r="F165" s="17">
        <f t="shared" si="6"/>
        <v>2.04</v>
      </c>
    </row>
    <row r="166" spans="1:6" ht="12.95" customHeight="1">
      <c r="A166" s="21">
        <v>9874</v>
      </c>
      <c r="B166" s="4" t="s">
        <v>232</v>
      </c>
      <c r="C166" s="4" t="s">
        <v>28</v>
      </c>
      <c r="D166" s="16">
        <v>12</v>
      </c>
      <c r="E166" s="17">
        <v>13.83</v>
      </c>
      <c r="F166" s="17">
        <f t="shared" si="6"/>
        <v>165.96</v>
      </c>
    </row>
    <row r="167" spans="1:6" ht="12.95" customHeight="1">
      <c r="A167" s="21">
        <v>3862</v>
      </c>
      <c r="B167" s="4" t="s">
        <v>276</v>
      </c>
      <c r="C167" s="4" t="s">
        <v>175</v>
      </c>
      <c r="D167" s="16">
        <v>1</v>
      </c>
      <c r="E167" s="17">
        <v>4.18</v>
      </c>
      <c r="F167" s="17">
        <f t="shared" si="6"/>
        <v>4.18</v>
      </c>
    </row>
    <row r="168" spans="1:6" ht="12.95" customHeight="1">
      <c r="A168" s="21">
        <v>3906</v>
      </c>
      <c r="B168" s="4" t="s">
        <v>277</v>
      </c>
      <c r="C168" s="4" t="s">
        <v>175</v>
      </c>
      <c r="D168" s="16">
        <v>1</v>
      </c>
      <c r="E168" s="17">
        <v>1.49</v>
      </c>
      <c r="F168" s="17">
        <f t="shared" si="6"/>
        <v>1.49</v>
      </c>
    </row>
    <row r="169" spans="1:6" ht="12.95" customHeight="1">
      <c r="A169" s="21" t="s">
        <v>278</v>
      </c>
      <c r="B169" s="4" t="s">
        <v>279</v>
      </c>
      <c r="C169" s="4" t="s">
        <v>175</v>
      </c>
      <c r="D169" s="16">
        <v>2</v>
      </c>
      <c r="E169" s="17">
        <f>COTAÇÕES!BW17</f>
        <v>26.06</v>
      </c>
      <c r="F169" s="17">
        <f t="shared" si="6"/>
        <v>52.12</v>
      </c>
    </row>
    <row r="170" spans="1:6" ht="12.95" customHeight="1">
      <c r="A170" s="21" t="s">
        <v>280</v>
      </c>
      <c r="B170" s="4" t="s">
        <v>281</v>
      </c>
      <c r="C170" s="4" t="s">
        <v>28</v>
      </c>
      <c r="D170" s="16">
        <v>2</v>
      </c>
      <c r="E170" s="17">
        <f>COTAÇÕES!BW33</f>
        <v>25.39</v>
      </c>
      <c r="F170" s="17">
        <f t="shared" si="6"/>
        <v>50.78</v>
      </c>
    </row>
    <row r="171" spans="1:6" ht="20.100000000000001" customHeight="1">
      <c r="A171" s="21">
        <v>39128</v>
      </c>
      <c r="B171" s="4" t="s">
        <v>282</v>
      </c>
      <c r="C171" s="4" t="s">
        <v>175</v>
      </c>
      <c r="D171" s="16">
        <v>1</v>
      </c>
      <c r="E171" s="17">
        <v>1.67</v>
      </c>
      <c r="F171" s="17">
        <f t="shared" si="6"/>
        <v>1.67</v>
      </c>
    </row>
    <row r="172" spans="1:6" ht="12.95" customHeight="1">
      <c r="A172" s="21" t="s">
        <v>283</v>
      </c>
      <c r="B172" s="4" t="s">
        <v>257</v>
      </c>
      <c r="C172" s="4" t="s">
        <v>175</v>
      </c>
      <c r="D172" s="16">
        <v>1</v>
      </c>
      <c r="E172" s="17">
        <f>COTAÇÕES!BW72</f>
        <v>626.76</v>
      </c>
      <c r="F172" s="17">
        <f t="shared" si="6"/>
        <v>626.76</v>
      </c>
    </row>
    <row r="173" spans="1:6" ht="90" customHeight="1">
      <c r="A173" s="254" t="s">
        <v>284</v>
      </c>
      <c r="B173" s="254"/>
      <c r="C173" s="254"/>
      <c r="D173" s="254"/>
      <c r="E173" s="254"/>
      <c r="F173" s="254"/>
    </row>
    <row r="174" spans="1:6" s="31" customFormat="1" ht="15" customHeight="1">
      <c r="A174" s="28" t="s">
        <v>44</v>
      </c>
      <c r="B174" s="255" t="s">
        <v>45</v>
      </c>
      <c r="C174" s="255"/>
      <c r="D174" s="255"/>
      <c r="E174" s="29" t="s">
        <v>175</v>
      </c>
      <c r="F174" s="30">
        <f>SUM(F175)</f>
        <v>367.65666666666669</v>
      </c>
    </row>
    <row r="175" spans="1:6" ht="12.95" customHeight="1">
      <c r="A175" s="21" t="s">
        <v>46</v>
      </c>
      <c r="B175" s="4" t="s">
        <v>47</v>
      </c>
      <c r="C175" s="4" t="s">
        <v>442</v>
      </c>
      <c r="D175" s="16">
        <v>1</v>
      </c>
      <c r="E175" s="17">
        <f>COTAÇÕES!BW29</f>
        <v>367.65666666666669</v>
      </c>
      <c r="F175" s="17">
        <f>E175*D175</f>
        <v>367.65666666666669</v>
      </c>
    </row>
    <row r="176" spans="1:6" ht="42" customHeight="1">
      <c r="A176" s="254" t="s">
        <v>285</v>
      </c>
      <c r="B176" s="254"/>
      <c r="C176" s="254"/>
      <c r="D176" s="254"/>
      <c r="E176" s="254"/>
      <c r="F176" s="254"/>
    </row>
    <row r="177" spans="1:6" s="31" customFormat="1" ht="15" customHeight="1">
      <c r="A177" s="28" t="s">
        <v>48</v>
      </c>
      <c r="B177" s="255" t="s">
        <v>49</v>
      </c>
      <c r="C177" s="255"/>
      <c r="D177" s="255"/>
      <c r="E177" s="29" t="s">
        <v>175</v>
      </c>
      <c r="F177" s="30">
        <f>SUM(F178)</f>
        <v>173.89166666666665</v>
      </c>
    </row>
    <row r="178" spans="1:6" ht="12.95" customHeight="1">
      <c r="A178" s="4" t="s">
        <v>286</v>
      </c>
      <c r="B178" s="4" t="s">
        <v>287</v>
      </c>
      <c r="C178" s="4" t="s">
        <v>576</v>
      </c>
      <c r="D178" s="16">
        <v>1</v>
      </c>
      <c r="E178" s="17">
        <f>COTAÇÕES!BW34</f>
        <v>173.89166666666665</v>
      </c>
      <c r="F178" s="17">
        <f>E178*D178</f>
        <v>173.89166666666665</v>
      </c>
    </row>
    <row r="179" spans="1:6" ht="50.1" customHeight="1">
      <c r="A179" s="254" t="s">
        <v>288</v>
      </c>
      <c r="B179" s="254"/>
      <c r="C179" s="254"/>
      <c r="D179" s="254"/>
      <c r="E179" s="254"/>
      <c r="F179" s="254"/>
    </row>
    <row r="180" spans="1:6" s="31" customFormat="1" ht="15" customHeight="1">
      <c r="A180" s="28" t="s">
        <v>50</v>
      </c>
      <c r="B180" s="255" t="s">
        <v>144</v>
      </c>
      <c r="C180" s="255"/>
      <c r="D180" s="255"/>
      <c r="E180" s="29" t="s">
        <v>175</v>
      </c>
      <c r="F180" s="30">
        <f>SUM(F181)</f>
        <v>11.813333333333333</v>
      </c>
    </row>
    <row r="181" spans="1:6" ht="12.95" customHeight="1">
      <c r="A181" s="4" t="s">
        <v>289</v>
      </c>
      <c r="B181" s="4" t="s">
        <v>290</v>
      </c>
      <c r="C181" s="4" t="s">
        <v>442</v>
      </c>
      <c r="D181" s="16">
        <v>1</v>
      </c>
      <c r="E181" s="17">
        <f>COTAÇÕES!BW35</f>
        <v>11.813333333333333</v>
      </c>
      <c r="F181" s="17">
        <f>E181*D181</f>
        <v>11.813333333333333</v>
      </c>
    </row>
    <row r="182" spans="1:6" ht="42" customHeight="1">
      <c r="A182" s="254" t="s">
        <v>291</v>
      </c>
      <c r="B182" s="254"/>
      <c r="C182" s="254"/>
      <c r="D182" s="254"/>
      <c r="E182" s="254"/>
      <c r="F182" s="254"/>
    </row>
    <row r="183" spans="1:6" s="31" customFormat="1" ht="15" customHeight="1">
      <c r="A183" s="28" t="s">
        <v>51</v>
      </c>
      <c r="B183" s="255" t="s">
        <v>52</v>
      </c>
      <c r="C183" s="255"/>
      <c r="D183" s="255"/>
      <c r="E183" s="29" t="s">
        <v>175</v>
      </c>
      <c r="F183" s="30">
        <f>SUM(F184)</f>
        <v>19.826666666666668</v>
      </c>
    </row>
    <row r="184" spans="1:6" ht="12.95" customHeight="1">
      <c r="A184" s="4" t="s">
        <v>292</v>
      </c>
      <c r="B184" s="4" t="s">
        <v>293</v>
      </c>
      <c r="C184" s="4" t="s">
        <v>442</v>
      </c>
      <c r="D184" s="16">
        <v>1</v>
      </c>
      <c r="E184" s="17">
        <f>COTAÇÕES!BW36</f>
        <v>19.826666666666668</v>
      </c>
      <c r="F184" s="17">
        <f>E184*D184</f>
        <v>19.826666666666668</v>
      </c>
    </row>
    <row r="185" spans="1:6" ht="42" customHeight="1">
      <c r="A185" s="254" t="s">
        <v>294</v>
      </c>
      <c r="B185" s="254"/>
      <c r="C185" s="254"/>
      <c r="D185" s="254"/>
      <c r="E185" s="254"/>
      <c r="F185" s="254"/>
    </row>
    <row r="186" spans="1:6" s="31" customFormat="1" ht="15" customHeight="1">
      <c r="A186" s="28" t="s">
        <v>53</v>
      </c>
      <c r="B186" s="255" t="s">
        <v>54</v>
      </c>
      <c r="C186" s="255"/>
      <c r="D186" s="255"/>
      <c r="E186" s="29" t="s">
        <v>175</v>
      </c>
      <c r="F186" s="30">
        <f>SUM(F187)</f>
        <v>38.906666666666666</v>
      </c>
    </row>
    <row r="187" spans="1:6" ht="12.95" customHeight="1">
      <c r="A187" s="4" t="s">
        <v>295</v>
      </c>
      <c r="B187" s="4" t="s">
        <v>296</v>
      </c>
      <c r="C187" s="4" t="s">
        <v>442</v>
      </c>
      <c r="D187" s="16">
        <v>1</v>
      </c>
      <c r="E187" s="17">
        <f>COTAÇÕES!BW37</f>
        <v>38.906666666666666</v>
      </c>
      <c r="F187" s="17">
        <f>E187*D187</f>
        <v>38.906666666666666</v>
      </c>
    </row>
    <row r="188" spans="1:6" ht="42" customHeight="1">
      <c r="A188" s="254" t="s">
        <v>297</v>
      </c>
      <c r="B188" s="254"/>
      <c r="C188" s="254"/>
      <c r="D188" s="254"/>
      <c r="E188" s="254"/>
      <c r="F188" s="254"/>
    </row>
    <row r="189" spans="1:6" ht="20.100000000000001" customHeight="1">
      <c r="A189" s="2" t="s">
        <v>55</v>
      </c>
      <c r="B189" s="256" t="s">
        <v>143</v>
      </c>
      <c r="C189" s="256"/>
      <c r="D189" s="256"/>
      <c r="E189" s="13" t="s">
        <v>175</v>
      </c>
      <c r="F189" s="14">
        <f>SUM(F190:F193)</f>
        <v>2504.9686666666666</v>
      </c>
    </row>
    <row r="190" spans="1:6" ht="12.95" customHeight="1">
      <c r="A190" s="4" t="s">
        <v>298</v>
      </c>
      <c r="B190" s="4" t="s">
        <v>299</v>
      </c>
      <c r="C190" s="4" t="s">
        <v>10</v>
      </c>
      <c r="D190" s="16">
        <v>8</v>
      </c>
      <c r="E190" s="17">
        <v>28.8</v>
      </c>
      <c r="F190" s="17">
        <f>E190*D190</f>
        <v>230.4</v>
      </c>
    </row>
    <row r="191" spans="1:6" ht="12.95" customHeight="1">
      <c r="A191" s="4" t="s">
        <v>300</v>
      </c>
      <c r="B191" s="4" t="s">
        <v>301</v>
      </c>
      <c r="C191" s="4" t="s">
        <v>10</v>
      </c>
      <c r="D191" s="16">
        <v>8</v>
      </c>
      <c r="E191" s="17">
        <v>21.19</v>
      </c>
      <c r="F191" s="17">
        <f>E191*D191</f>
        <v>169.52</v>
      </c>
    </row>
    <row r="192" spans="1:6" ht="12.95" customHeight="1">
      <c r="A192" s="4" t="s">
        <v>302</v>
      </c>
      <c r="B192" s="4" t="s">
        <v>303</v>
      </c>
      <c r="C192" s="4" t="s">
        <v>17</v>
      </c>
      <c r="D192" s="16">
        <v>0.2</v>
      </c>
      <c r="E192" s="17">
        <v>698.46</v>
      </c>
      <c r="F192" s="17">
        <f>E192*D192</f>
        <v>139.69200000000001</v>
      </c>
    </row>
    <row r="193" spans="1:6" ht="12.95" customHeight="1">
      <c r="A193" s="4" t="s">
        <v>304</v>
      </c>
      <c r="B193" s="4" t="s">
        <v>305</v>
      </c>
      <c r="C193" s="4" t="s">
        <v>175</v>
      </c>
      <c r="D193" s="16">
        <v>1</v>
      </c>
      <c r="E193" s="17">
        <f>COTAÇÕES!BW38</f>
        <v>1965.3566666666666</v>
      </c>
      <c r="F193" s="17">
        <f>E193*D193</f>
        <v>1965.3566666666666</v>
      </c>
    </row>
    <row r="194" spans="1:6" ht="69.95" customHeight="1">
      <c r="A194" s="254" t="s">
        <v>306</v>
      </c>
      <c r="B194" s="254"/>
      <c r="C194" s="254"/>
      <c r="D194" s="254"/>
      <c r="E194" s="254"/>
      <c r="F194" s="254"/>
    </row>
    <row r="195" spans="1:6" s="31" customFormat="1" ht="15" customHeight="1">
      <c r="A195" s="28" t="s">
        <v>56</v>
      </c>
      <c r="B195" s="255" t="s">
        <v>142</v>
      </c>
      <c r="C195" s="255"/>
      <c r="D195" s="255"/>
      <c r="E195" s="29" t="s">
        <v>175</v>
      </c>
      <c r="F195" s="30">
        <f>SUM(F196)</f>
        <v>17677.033333333333</v>
      </c>
    </row>
    <row r="196" spans="1:6" ht="12.95" customHeight="1">
      <c r="A196" s="4" t="s">
        <v>60</v>
      </c>
      <c r="B196" s="4" t="s">
        <v>61</v>
      </c>
      <c r="C196" s="4" t="s">
        <v>175</v>
      </c>
      <c r="D196" s="16">
        <v>1</v>
      </c>
      <c r="E196" s="17">
        <f>COTAÇÕES!BW39</f>
        <v>17677.033333333333</v>
      </c>
      <c r="F196" s="17">
        <f>E196*D196</f>
        <v>17677.033333333333</v>
      </c>
    </row>
    <row r="197" spans="1:6" ht="50.1" customHeight="1">
      <c r="A197" s="254" t="s">
        <v>307</v>
      </c>
      <c r="B197" s="254"/>
      <c r="C197" s="254"/>
      <c r="D197" s="254"/>
      <c r="E197" s="254"/>
      <c r="F197" s="254"/>
    </row>
    <row r="198" spans="1:6" s="31" customFormat="1" ht="15" customHeight="1">
      <c r="A198" s="28" t="s">
        <v>57</v>
      </c>
      <c r="B198" s="255" t="s">
        <v>141</v>
      </c>
      <c r="C198" s="255"/>
      <c r="D198" s="255"/>
      <c r="E198" s="29" t="s">
        <v>175</v>
      </c>
      <c r="F198" s="30">
        <f>SUM(F199)</f>
        <v>1356</v>
      </c>
    </row>
    <row r="199" spans="1:6" ht="12.95" customHeight="1">
      <c r="A199" s="4" t="s">
        <v>308</v>
      </c>
      <c r="B199" s="4" t="s">
        <v>309</v>
      </c>
      <c r="C199" s="4" t="s">
        <v>442</v>
      </c>
      <c r="D199" s="16">
        <v>1</v>
      </c>
      <c r="E199" s="17">
        <f>COTAÇÕES!BW40</f>
        <v>1356</v>
      </c>
      <c r="F199" s="17">
        <f>E199*D199</f>
        <v>1356</v>
      </c>
    </row>
    <row r="200" spans="1:6" ht="42" customHeight="1">
      <c r="A200" s="254" t="s">
        <v>310</v>
      </c>
      <c r="B200" s="254"/>
      <c r="C200" s="254"/>
      <c r="D200" s="254"/>
      <c r="E200" s="254"/>
      <c r="F200" s="254"/>
    </row>
    <row r="201" spans="1:6" ht="20.100000000000001" customHeight="1">
      <c r="A201" s="2" t="s">
        <v>58</v>
      </c>
      <c r="B201" s="256" t="s">
        <v>59</v>
      </c>
      <c r="C201" s="256"/>
      <c r="D201" s="256"/>
      <c r="E201" s="13" t="s">
        <v>175</v>
      </c>
      <c r="F201" s="14">
        <f>SUM(F202:F206)</f>
        <v>714.06</v>
      </c>
    </row>
    <row r="202" spans="1:6" ht="12.95" customHeight="1">
      <c r="A202" s="4" t="s">
        <v>311</v>
      </c>
      <c r="B202" s="4" t="s">
        <v>30</v>
      </c>
      <c r="C202" s="4" t="s">
        <v>10</v>
      </c>
      <c r="D202" s="16">
        <v>0.5</v>
      </c>
      <c r="E202" s="17">
        <v>18.809999999999999</v>
      </c>
      <c r="F202" s="17">
        <f>E202*D202</f>
        <v>9.4049999999999994</v>
      </c>
    </row>
    <row r="203" spans="1:6" ht="12.95" customHeight="1">
      <c r="A203" s="4" t="s">
        <v>312</v>
      </c>
      <c r="B203" s="4" t="s">
        <v>31</v>
      </c>
      <c r="C203" s="4" t="s">
        <v>10</v>
      </c>
      <c r="D203" s="16">
        <v>0.5</v>
      </c>
      <c r="E203" s="17">
        <v>14.47</v>
      </c>
      <c r="F203" s="17">
        <f>E203*D203</f>
        <v>7.2350000000000003</v>
      </c>
    </row>
    <row r="204" spans="1:6" ht="12.95" customHeight="1">
      <c r="A204" s="4" t="s">
        <v>313</v>
      </c>
      <c r="B204" s="4" t="s">
        <v>314</v>
      </c>
      <c r="C204" s="4" t="s">
        <v>175</v>
      </c>
      <c r="D204" s="16">
        <v>1</v>
      </c>
      <c r="E204" s="17">
        <v>24.29</v>
      </c>
      <c r="F204" s="17">
        <f>E204*D204</f>
        <v>24.29</v>
      </c>
    </row>
    <row r="205" spans="1:6" ht="12.95" customHeight="1">
      <c r="A205" s="4" t="s">
        <v>315</v>
      </c>
      <c r="B205" s="4" t="s">
        <v>316</v>
      </c>
      <c r="C205" s="4" t="s">
        <v>175</v>
      </c>
      <c r="D205" s="16">
        <v>1</v>
      </c>
      <c r="E205" s="17">
        <v>123.47</v>
      </c>
      <c r="F205" s="17">
        <f>E205*D205</f>
        <v>123.47</v>
      </c>
    </row>
    <row r="206" spans="1:6" ht="12.95" customHeight="1">
      <c r="A206" s="4" t="s">
        <v>317</v>
      </c>
      <c r="B206" s="4" t="s">
        <v>318</v>
      </c>
      <c r="C206" s="4" t="s">
        <v>175</v>
      </c>
      <c r="D206" s="16">
        <v>1</v>
      </c>
      <c r="E206" s="17">
        <v>549.66</v>
      </c>
      <c r="F206" s="17">
        <f>E206*D206</f>
        <v>549.66</v>
      </c>
    </row>
    <row r="207" spans="1:6" ht="80.099999999999994" customHeight="1">
      <c r="A207" s="254" t="s">
        <v>319</v>
      </c>
      <c r="B207" s="254"/>
      <c r="C207" s="254"/>
      <c r="D207" s="254"/>
      <c r="E207" s="254"/>
      <c r="F207" s="254"/>
    </row>
    <row r="208" spans="1:6" ht="20.100000000000001" customHeight="1">
      <c r="A208" s="2" t="s">
        <v>320</v>
      </c>
      <c r="B208" s="256" t="s">
        <v>62</v>
      </c>
      <c r="C208" s="256"/>
      <c r="D208" s="256"/>
      <c r="E208" s="13" t="s">
        <v>175</v>
      </c>
      <c r="F208" s="14">
        <f>SUM(F209:F215)</f>
        <v>730.12599999999998</v>
      </c>
    </row>
    <row r="209" spans="1:6" ht="12.95" customHeight="1">
      <c r="A209" s="4">
        <v>2696</v>
      </c>
      <c r="B209" s="4" t="s">
        <v>30</v>
      </c>
      <c r="C209" s="4" t="s">
        <v>10</v>
      </c>
      <c r="D209" s="16">
        <v>0.5</v>
      </c>
      <c r="E209" s="17">
        <v>18.809999999999999</v>
      </c>
      <c r="F209" s="17">
        <f>E209*D209</f>
        <v>9.4049999999999994</v>
      </c>
    </row>
    <row r="210" spans="1:6" ht="12.95" customHeight="1">
      <c r="A210" s="4">
        <v>246</v>
      </c>
      <c r="B210" s="4" t="s">
        <v>31</v>
      </c>
      <c r="C210" s="4" t="s">
        <v>10</v>
      </c>
      <c r="D210" s="16">
        <v>1</v>
      </c>
      <c r="E210" s="17">
        <v>14.47</v>
      </c>
      <c r="F210" s="17">
        <f t="shared" ref="F210:F215" si="7">E210*D210</f>
        <v>14.47</v>
      </c>
    </row>
    <row r="211" spans="1:6" ht="12.95" customHeight="1">
      <c r="A211" s="4">
        <v>37950</v>
      </c>
      <c r="B211" s="4" t="s">
        <v>69</v>
      </c>
      <c r="C211" s="4" t="s">
        <v>175</v>
      </c>
      <c r="D211" s="16">
        <v>3</v>
      </c>
      <c r="E211" s="17">
        <v>60.34</v>
      </c>
      <c r="F211" s="17">
        <f t="shared" si="7"/>
        <v>181.02</v>
      </c>
    </row>
    <row r="212" spans="1:6" ht="20.100000000000001" customHeight="1">
      <c r="A212" s="4">
        <v>38676</v>
      </c>
      <c r="B212" s="4" t="s">
        <v>71</v>
      </c>
      <c r="C212" s="4" t="s">
        <v>175</v>
      </c>
      <c r="D212" s="16">
        <v>1</v>
      </c>
      <c r="E212" s="17">
        <v>32.981000000000002</v>
      </c>
      <c r="F212" s="17">
        <f t="shared" si="7"/>
        <v>32.981000000000002</v>
      </c>
    </row>
    <row r="213" spans="1:6" ht="12.95" customHeight="1">
      <c r="A213" s="4">
        <v>20065</v>
      </c>
      <c r="B213" s="4" t="s">
        <v>70</v>
      </c>
      <c r="C213" s="4" t="s">
        <v>28</v>
      </c>
      <c r="D213" s="16">
        <v>9</v>
      </c>
      <c r="E213" s="17">
        <v>38.97</v>
      </c>
      <c r="F213" s="17">
        <f t="shared" si="7"/>
        <v>350.73</v>
      </c>
    </row>
    <row r="214" spans="1:6" ht="12.95" customHeight="1">
      <c r="A214" s="4" t="s">
        <v>321</v>
      </c>
      <c r="B214" s="4" t="s">
        <v>322</v>
      </c>
      <c r="C214" s="4" t="s">
        <v>175</v>
      </c>
      <c r="D214" s="16">
        <v>1</v>
      </c>
      <c r="E214" s="17">
        <v>78.23</v>
      </c>
      <c r="F214" s="17">
        <f t="shared" si="7"/>
        <v>78.23</v>
      </c>
    </row>
    <row r="215" spans="1:6" ht="12.95" customHeight="1">
      <c r="A215" s="4" t="s">
        <v>323</v>
      </c>
      <c r="B215" s="4" t="s">
        <v>324</v>
      </c>
      <c r="C215" s="4" t="s">
        <v>175</v>
      </c>
      <c r="D215" s="16">
        <v>1</v>
      </c>
      <c r="E215" s="17">
        <v>63.29</v>
      </c>
      <c r="F215" s="17">
        <f t="shared" si="7"/>
        <v>63.29</v>
      </c>
    </row>
    <row r="216" spans="1:6" ht="80.099999999999994" customHeight="1">
      <c r="A216" s="254" t="s">
        <v>325</v>
      </c>
      <c r="B216" s="254"/>
      <c r="C216" s="254"/>
      <c r="D216" s="254"/>
      <c r="E216" s="254"/>
      <c r="F216" s="254"/>
    </row>
    <row r="217" spans="1:6" ht="30" customHeight="1">
      <c r="A217" s="2" t="s">
        <v>326</v>
      </c>
      <c r="B217" s="256" t="s">
        <v>327</v>
      </c>
      <c r="C217" s="256"/>
      <c r="D217" s="256"/>
      <c r="E217" s="13" t="s">
        <v>175</v>
      </c>
      <c r="F217" s="14">
        <f>SUM(F218:F219)</f>
        <v>266.24</v>
      </c>
    </row>
    <row r="218" spans="1:6" ht="12.95" customHeight="1">
      <c r="A218" s="4">
        <v>2696</v>
      </c>
      <c r="B218" s="4" t="s">
        <v>63</v>
      </c>
      <c r="C218" s="4" t="s">
        <v>10</v>
      </c>
      <c r="D218" s="16">
        <v>8</v>
      </c>
      <c r="E218" s="17">
        <v>18.809999999999999</v>
      </c>
      <c r="F218" s="17">
        <f>E218*D218</f>
        <v>150.47999999999999</v>
      </c>
    </row>
    <row r="219" spans="1:6" ht="12.95" customHeight="1">
      <c r="A219" s="4">
        <v>246</v>
      </c>
      <c r="B219" s="4" t="s">
        <v>64</v>
      </c>
      <c r="C219" s="4" t="s">
        <v>10</v>
      </c>
      <c r="D219" s="16">
        <v>8</v>
      </c>
      <c r="E219" s="17">
        <v>14.47</v>
      </c>
      <c r="F219" s="17">
        <f>E219*D219</f>
        <v>115.76</v>
      </c>
    </row>
    <row r="220" spans="1:6" ht="50.1" customHeight="1">
      <c r="A220" s="254" t="s">
        <v>328</v>
      </c>
      <c r="B220" s="254"/>
      <c r="C220" s="254"/>
      <c r="D220" s="254"/>
      <c r="E220" s="254"/>
      <c r="F220" s="254"/>
    </row>
    <row r="221" spans="1:6" ht="30" customHeight="1">
      <c r="A221" s="2" t="s">
        <v>72</v>
      </c>
      <c r="B221" s="256" t="s">
        <v>73</v>
      </c>
      <c r="C221" s="256"/>
      <c r="D221" s="256"/>
      <c r="E221" s="13" t="s">
        <v>175</v>
      </c>
      <c r="F221" s="14">
        <f>SUM(F222)</f>
        <v>2874</v>
      </c>
    </row>
    <row r="222" spans="1:6" ht="12.95" customHeight="1">
      <c r="A222" s="4" t="s">
        <v>65</v>
      </c>
      <c r="B222" s="4" t="s">
        <v>68</v>
      </c>
      <c r="C222" s="4" t="s">
        <v>175</v>
      </c>
      <c r="D222" s="16">
        <v>1</v>
      </c>
      <c r="E222" s="17">
        <v>2874</v>
      </c>
      <c r="F222" s="17">
        <f>E222*D222</f>
        <v>2874</v>
      </c>
    </row>
    <row r="223" spans="1:6" ht="50.1" customHeight="1">
      <c r="A223" s="254" t="s">
        <v>329</v>
      </c>
      <c r="B223" s="254"/>
      <c r="C223" s="254"/>
      <c r="D223" s="254"/>
      <c r="E223" s="254"/>
      <c r="F223" s="254"/>
    </row>
    <row r="224" spans="1:6" ht="20.100000000000001" customHeight="1">
      <c r="A224" s="2" t="s">
        <v>97</v>
      </c>
      <c r="B224" s="256" t="s">
        <v>98</v>
      </c>
      <c r="C224" s="256"/>
      <c r="D224" s="256"/>
      <c r="E224" s="13" t="s">
        <v>175</v>
      </c>
      <c r="F224" s="14">
        <f>SUM(F225)</f>
        <v>15010</v>
      </c>
    </row>
    <row r="225" spans="1:6" ht="12.95" customHeight="1">
      <c r="A225" s="4" t="s">
        <v>66</v>
      </c>
      <c r="B225" s="4" t="s">
        <v>67</v>
      </c>
      <c r="C225" s="4" t="s">
        <v>175</v>
      </c>
      <c r="D225" s="16">
        <v>1</v>
      </c>
      <c r="E225" s="17">
        <v>15010</v>
      </c>
      <c r="F225" s="17">
        <f>E225*D225</f>
        <v>15010</v>
      </c>
    </row>
    <row r="226" spans="1:6" ht="159.94999999999999" customHeight="1">
      <c r="A226" s="254" t="s">
        <v>330</v>
      </c>
      <c r="B226" s="254"/>
      <c r="C226" s="254"/>
      <c r="D226" s="254"/>
      <c r="E226" s="254"/>
      <c r="F226" s="254"/>
    </row>
    <row r="227" spans="1:6" ht="20.100000000000001" customHeight="1">
      <c r="A227" s="2" t="s">
        <v>140</v>
      </c>
      <c r="B227" s="256" t="s">
        <v>413</v>
      </c>
      <c r="C227" s="256"/>
      <c r="D227" s="256"/>
      <c r="E227" s="13" t="s">
        <v>175</v>
      </c>
      <c r="F227" s="14">
        <f>SUM(F228:F249)</f>
        <v>3385.9873333333335</v>
      </c>
    </row>
    <row r="228" spans="1:6" ht="12.95" customHeight="1">
      <c r="A228" s="4">
        <v>2696</v>
      </c>
      <c r="B228" s="4" t="s">
        <v>74</v>
      </c>
      <c r="C228" s="4" t="s">
        <v>10</v>
      </c>
      <c r="D228" s="16">
        <v>4</v>
      </c>
      <c r="E228" s="17">
        <v>18.809999999999999</v>
      </c>
      <c r="F228" s="17">
        <f>E228*D228</f>
        <v>75.239999999999995</v>
      </c>
    </row>
    <row r="229" spans="1:6" ht="12.95" customHeight="1">
      <c r="A229" s="4">
        <v>246</v>
      </c>
      <c r="B229" s="4" t="s">
        <v>75</v>
      </c>
      <c r="C229" s="4" t="s">
        <v>10</v>
      </c>
      <c r="D229" s="16">
        <v>4</v>
      </c>
      <c r="E229" s="17">
        <v>14.47</v>
      </c>
      <c r="F229" s="17">
        <f t="shared" ref="F229:F249" si="8">E229*D229</f>
        <v>57.88</v>
      </c>
    </row>
    <row r="230" spans="1:6" ht="9.9499999999999993" customHeight="1">
      <c r="A230" s="4">
        <v>35000463</v>
      </c>
      <c r="B230" s="4" t="s">
        <v>76</v>
      </c>
      <c r="C230" s="4" t="s">
        <v>175</v>
      </c>
      <c r="D230" s="16">
        <v>1</v>
      </c>
      <c r="E230" s="17">
        <v>1.23</v>
      </c>
      <c r="F230" s="17">
        <f t="shared" si="8"/>
        <v>1.23</v>
      </c>
    </row>
    <row r="231" spans="1:6" ht="20.100000000000001" customHeight="1">
      <c r="A231" s="4">
        <v>815</v>
      </c>
      <c r="B231" s="4" t="s">
        <v>77</v>
      </c>
      <c r="C231" s="4" t="s">
        <v>175</v>
      </c>
      <c r="D231" s="16">
        <v>1</v>
      </c>
      <c r="E231" s="17">
        <v>16.21</v>
      </c>
      <c r="F231" s="17">
        <f t="shared" si="8"/>
        <v>16.21</v>
      </c>
    </row>
    <row r="232" spans="1:6" ht="20.100000000000001" customHeight="1">
      <c r="A232" s="4">
        <v>817</v>
      </c>
      <c r="B232" s="4" t="s">
        <v>78</v>
      </c>
      <c r="C232" s="4" t="s">
        <v>175</v>
      </c>
      <c r="D232" s="16">
        <v>1</v>
      </c>
      <c r="E232" s="17">
        <v>18.54</v>
      </c>
      <c r="F232" s="17">
        <f t="shared" si="8"/>
        <v>18.54</v>
      </c>
    </row>
    <row r="233" spans="1:6" ht="12.95" customHeight="1">
      <c r="A233" s="4">
        <v>3535</v>
      </c>
      <c r="B233" s="4" t="s">
        <v>152</v>
      </c>
      <c r="C233" s="4" t="s">
        <v>175</v>
      </c>
      <c r="D233" s="16">
        <v>1</v>
      </c>
      <c r="E233" s="17">
        <v>5.8</v>
      </c>
      <c r="F233" s="17">
        <f t="shared" si="8"/>
        <v>5.8</v>
      </c>
    </row>
    <row r="234" spans="1:6" ht="12.95" customHeight="1">
      <c r="A234" s="4">
        <v>3539</v>
      </c>
      <c r="B234" s="4" t="s">
        <v>167</v>
      </c>
      <c r="C234" s="4" t="s">
        <v>175</v>
      </c>
      <c r="D234" s="16">
        <v>4</v>
      </c>
      <c r="E234" s="17">
        <v>28.44</v>
      </c>
      <c r="F234" s="17">
        <f t="shared" si="8"/>
        <v>113.76</v>
      </c>
    </row>
    <row r="235" spans="1:6" ht="12.95" customHeight="1">
      <c r="A235" s="4">
        <v>3513</v>
      </c>
      <c r="B235" s="4" t="s">
        <v>164</v>
      </c>
      <c r="C235" s="4" t="s">
        <v>175</v>
      </c>
      <c r="D235" s="16">
        <v>5</v>
      </c>
      <c r="E235" s="17">
        <v>100.27</v>
      </c>
      <c r="F235" s="17">
        <f t="shared" si="8"/>
        <v>501.34999999999997</v>
      </c>
    </row>
    <row r="236" spans="1:6" ht="12.95" customHeight="1">
      <c r="A236" s="4" t="s">
        <v>235</v>
      </c>
      <c r="B236" s="4" t="s">
        <v>79</v>
      </c>
      <c r="C236" s="4" t="s">
        <v>175</v>
      </c>
      <c r="D236" s="16">
        <v>1</v>
      </c>
      <c r="E236" s="17">
        <f>COTAÇÕES!BW27</f>
        <v>152.7225</v>
      </c>
      <c r="F236" s="17">
        <f t="shared" si="8"/>
        <v>152.7225</v>
      </c>
    </row>
    <row r="237" spans="1:6" ht="12.95" customHeight="1">
      <c r="A237" s="4" t="s">
        <v>253</v>
      </c>
      <c r="B237" s="4" t="s">
        <v>80</v>
      </c>
      <c r="C237" s="4" t="s">
        <v>175</v>
      </c>
      <c r="D237" s="16">
        <v>1</v>
      </c>
      <c r="E237" s="17">
        <f>COTAÇÕES!BW25</f>
        <v>118.53399999999999</v>
      </c>
      <c r="F237" s="17">
        <f t="shared" si="8"/>
        <v>118.53399999999999</v>
      </c>
    </row>
    <row r="238" spans="1:6" ht="12.95" customHeight="1">
      <c r="A238" s="4">
        <v>7143</v>
      </c>
      <c r="B238" s="4" t="s">
        <v>91</v>
      </c>
      <c r="C238" s="4" t="s">
        <v>175</v>
      </c>
      <c r="D238" s="16">
        <v>1</v>
      </c>
      <c r="E238" s="17">
        <v>30.41</v>
      </c>
      <c r="F238" s="17">
        <f t="shared" si="8"/>
        <v>30.41</v>
      </c>
    </row>
    <row r="239" spans="1:6" ht="12.95" customHeight="1">
      <c r="A239" s="4">
        <v>7145</v>
      </c>
      <c r="B239" s="4" t="s">
        <v>92</v>
      </c>
      <c r="C239" s="4" t="s">
        <v>175</v>
      </c>
      <c r="D239" s="16">
        <v>1</v>
      </c>
      <c r="E239" s="17">
        <v>76.709999999999994</v>
      </c>
      <c r="F239" s="17">
        <f t="shared" si="8"/>
        <v>76.709999999999994</v>
      </c>
    </row>
    <row r="240" spans="1:6" ht="12.95" customHeight="1">
      <c r="A240" s="4">
        <v>9874</v>
      </c>
      <c r="B240" s="4" t="s">
        <v>81</v>
      </c>
      <c r="C240" s="4" t="s">
        <v>28</v>
      </c>
      <c r="D240" s="16">
        <v>3</v>
      </c>
      <c r="E240" s="17">
        <v>13.83</v>
      </c>
      <c r="F240" s="17">
        <f t="shared" si="8"/>
        <v>41.49</v>
      </c>
    </row>
    <row r="241" spans="1:6" ht="12.95" customHeight="1">
      <c r="A241" s="4">
        <v>9873</v>
      </c>
      <c r="B241" s="4" t="s">
        <v>82</v>
      </c>
      <c r="C241" s="4" t="s">
        <v>28</v>
      </c>
      <c r="D241" s="16">
        <v>6</v>
      </c>
      <c r="E241" s="17">
        <v>24.95</v>
      </c>
      <c r="F241" s="17">
        <f t="shared" si="8"/>
        <v>149.69999999999999</v>
      </c>
    </row>
    <row r="242" spans="1:6" ht="12.95" customHeight="1">
      <c r="A242" s="4">
        <v>9872</v>
      </c>
      <c r="B242" s="4" t="s">
        <v>83</v>
      </c>
      <c r="C242" s="4" t="s">
        <v>28</v>
      </c>
      <c r="D242" s="16">
        <v>6</v>
      </c>
      <c r="E242" s="17">
        <v>57.52</v>
      </c>
      <c r="F242" s="17">
        <f t="shared" si="8"/>
        <v>345.12</v>
      </c>
    </row>
    <row r="243" spans="1:6" ht="12.95" customHeight="1">
      <c r="A243" s="4">
        <v>9894</v>
      </c>
      <c r="B243" s="4" t="s">
        <v>84</v>
      </c>
      <c r="C243" s="4" t="s">
        <v>175</v>
      </c>
      <c r="D243" s="16">
        <v>1</v>
      </c>
      <c r="E243" s="17">
        <v>25.42</v>
      </c>
      <c r="F243" s="17">
        <f t="shared" si="8"/>
        <v>25.42</v>
      </c>
    </row>
    <row r="244" spans="1:6" ht="12.95" customHeight="1">
      <c r="A244" s="4">
        <v>9910</v>
      </c>
      <c r="B244" s="4" t="s">
        <v>85</v>
      </c>
      <c r="C244" s="4" t="s">
        <v>175</v>
      </c>
      <c r="D244" s="16">
        <v>1</v>
      </c>
      <c r="E244" s="17">
        <v>70.63</v>
      </c>
      <c r="F244" s="17">
        <f t="shared" si="8"/>
        <v>70.63</v>
      </c>
    </row>
    <row r="245" spans="1:6" ht="12.95" customHeight="1">
      <c r="A245" s="4">
        <v>9907</v>
      </c>
      <c r="B245" s="4" t="s">
        <v>86</v>
      </c>
      <c r="C245" s="4" t="s">
        <v>175</v>
      </c>
      <c r="D245" s="16">
        <v>1</v>
      </c>
      <c r="E245" s="17">
        <v>169.84</v>
      </c>
      <c r="F245" s="17">
        <f t="shared" si="8"/>
        <v>169.84</v>
      </c>
    </row>
    <row r="246" spans="1:6" ht="12.95" customHeight="1">
      <c r="A246" s="4" t="s">
        <v>331</v>
      </c>
      <c r="B246" s="4" t="s">
        <v>87</v>
      </c>
      <c r="C246" s="4" t="s">
        <v>175</v>
      </c>
      <c r="D246" s="16">
        <v>1</v>
      </c>
      <c r="E246" s="17">
        <f>COTAÇÕES!BW64</f>
        <v>149.4675</v>
      </c>
      <c r="F246" s="17">
        <f t="shared" si="8"/>
        <v>149.4675</v>
      </c>
    </row>
    <row r="247" spans="1:6" ht="12.95" customHeight="1">
      <c r="A247" s="4" t="s">
        <v>332</v>
      </c>
      <c r="B247" s="4" t="s">
        <v>88</v>
      </c>
      <c r="C247" s="4" t="s">
        <v>175</v>
      </c>
      <c r="D247" s="16">
        <v>1</v>
      </c>
      <c r="E247" s="17">
        <f>COTAÇÕES!BW66</f>
        <v>285.80333333333328</v>
      </c>
      <c r="F247" s="17">
        <f t="shared" si="8"/>
        <v>285.80333333333328</v>
      </c>
    </row>
    <row r="248" spans="1:6" ht="12.95" customHeight="1">
      <c r="A248" s="4" t="s">
        <v>333</v>
      </c>
      <c r="B248" s="4" t="s">
        <v>89</v>
      </c>
      <c r="C248" s="4" t="s">
        <v>175</v>
      </c>
      <c r="D248" s="16">
        <v>1</v>
      </c>
      <c r="E248" s="17">
        <f>COTAÇÕES!BW68</f>
        <v>960.04</v>
      </c>
      <c r="F248" s="17">
        <f t="shared" si="8"/>
        <v>960.04</v>
      </c>
    </row>
    <row r="249" spans="1:6" ht="12.95" customHeight="1">
      <c r="A249" s="4">
        <v>20080</v>
      </c>
      <c r="B249" s="4" t="s">
        <v>90</v>
      </c>
      <c r="C249" s="4" t="s">
        <v>175</v>
      </c>
      <c r="D249" s="16">
        <v>1</v>
      </c>
      <c r="E249" s="17">
        <v>20.09</v>
      </c>
      <c r="F249" s="17">
        <f t="shared" si="8"/>
        <v>20.09</v>
      </c>
    </row>
    <row r="250" spans="1:6" ht="80.099999999999994" customHeight="1">
      <c r="A250" s="254" t="s">
        <v>334</v>
      </c>
      <c r="B250" s="254"/>
      <c r="C250" s="254"/>
      <c r="D250" s="254"/>
      <c r="E250" s="254"/>
      <c r="F250" s="254"/>
    </row>
    <row r="251" spans="1:6" ht="20.100000000000001" customHeight="1">
      <c r="A251" s="2" t="s">
        <v>93</v>
      </c>
      <c r="B251" s="256" t="s">
        <v>94</v>
      </c>
      <c r="C251" s="256"/>
      <c r="D251" s="256"/>
      <c r="E251" s="13" t="s">
        <v>175</v>
      </c>
      <c r="F251" s="14">
        <f>SUM(F252:F266)</f>
        <v>1185.8189999999997</v>
      </c>
    </row>
    <row r="252" spans="1:6" ht="12.95" customHeight="1">
      <c r="A252" s="4">
        <v>2696</v>
      </c>
      <c r="B252" s="4" t="s">
        <v>30</v>
      </c>
      <c r="C252" s="4" t="s">
        <v>10</v>
      </c>
      <c r="D252" s="16">
        <v>2</v>
      </c>
      <c r="E252" s="17">
        <v>18.809999999999999</v>
      </c>
      <c r="F252" s="17">
        <f>E252*D252</f>
        <v>37.619999999999997</v>
      </c>
    </row>
    <row r="253" spans="1:6" ht="12.95" customHeight="1">
      <c r="A253" s="4">
        <v>246</v>
      </c>
      <c r="B253" s="4" t="s">
        <v>31</v>
      </c>
      <c r="C253" s="4" t="s">
        <v>10</v>
      </c>
      <c r="D253" s="16">
        <v>2</v>
      </c>
      <c r="E253" s="17">
        <v>14.47</v>
      </c>
      <c r="F253" s="17">
        <f t="shared" ref="F253:F266" si="9">E253*D253</f>
        <v>28.94</v>
      </c>
    </row>
    <row r="254" spans="1:6" ht="12.95" customHeight="1">
      <c r="A254" s="4">
        <v>119</v>
      </c>
      <c r="B254" s="4" t="s">
        <v>29</v>
      </c>
      <c r="C254" s="4" t="s">
        <v>175</v>
      </c>
      <c r="D254" s="16">
        <v>1</v>
      </c>
      <c r="E254" s="17">
        <v>8</v>
      </c>
      <c r="F254" s="17">
        <f t="shared" si="9"/>
        <v>8</v>
      </c>
    </row>
    <row r="255" spans="1:6" ht="20.100000000000001" customHeight="1">
      <c r="A255" s="4">
        <v>109</v>
      </c>
      <c r="B255" s="4" t="s">
        <v>151</v>
      </c>
      <c r="C255" s="4" t="s">
        <v>175</v>
      </c>
      <c r="D255" s="16">
        <v>1</v>
      </c>
      <c r="E255" s="17">
        <v>3.64</v>
      </c>
      <c r="F255" s="17">
        <f t="shared" si="9"/>
        <v>3.64</v>
      </c>
    </row>
    <row r="256" spans="1:6" ht="20.100000000000001" customHeight="1">
      <c r="A256" s="4">
        <v>112</v>
      </c>
      <c r="B256" s="4" t="s">
        <v>335</v>
      </c>
      <c r="C256" s="4" t="s">
        <v>175</v>
      </c>
      <c r="D256" s="16">
        <v>1</v>
      </c>
      <c r="E256" s="17">
        <v>4.38</v>
      </c>
      <c r="F256" s="17">
        <f t="shared" si="9"/>
        <v>4.38</v>
      </c>
    </row>
    <row r="257" spans="1:6" ht="20.100000000000001" customHeight="1">
      <c r="A257" s="4">
        <v>20086</v>
      </c>
      <c r="B257" s="4" t="s">
        <v>336</v>
      </c>
      <c r="C257" s="4" t="s">
        <v>175</v>
      </c>
      <c r="D257" s="16">
        <v>1</v>
      </c>
      <c r="E257" s="17">
        <v>3.09</v>
      </c>
      <c r="F257" s="17">
        <f t="shared" si="9"/>
        <v>3.09</v>
      </c>
    </row>
    <row r="258" spans="1:6" ht="20.100000000000001" customHeight="1">
      <c r="A258" s="4">
        <v>822</v>
      </c>
      <c r="B258" s="4" t="s">
        <v>337</v>
      </c>
      <c r="C258" s="4" t="s">
        <v>175</v>
      </c>
      <c r="D258" s="16">
        <v>1</v>
      </c>
      <c r="E258" s="17">
        <v>16.21</v>
      </c>
      <c r="F258" s="17">
        <f t="shared" si="9"/>
        <v>16.21</v>
      </c>
    </row>
    <row r="259" spans="1:6" ht="12.95" customHeight="1">
      <c r="A259" s="4">
        <v>3540</v>
      </c>
      <c r="B259" s="4" t="s">
        <v>338</v>
      </c>
      <c r="C259" s="4" t="s">
        <v>175</v>
      </c>
      <c r="D259" s="16">
        <v>3</v>
      </c>
      <c r="E259" s="17">
        <v>4.9000000000000004</v>
      </c>
      <c r="F259" s="17">
        <f t="shared" si="9"/>
        <v>14.700000000000001</v>
      </c>
    </row>
    <row r="260" spans="1:6" ht="12.95" customHeight="1">
      <c r="A260" s="4" t="s">
        <v>253</v>
      </c>
      <c r="B260" s="4" t="s">
        <v>80</v>
      </c>
      <c r="C260" s="4" t="s">
        <v>175</v>
      </c>
      <c r="D260" s="16">
        <v>1</v>
      </c>
      <c r="E260" s="17">
        <f>COTAÇÕES!BW23</f>
        <v>118.53399999999999</v>
      </c>
      <c r="F260" s="17">
        <f t="shared" si="9"/>
        <v>118.53399999999999</v>
      </c>
    </row>
    <row r="261" spans="1:6" ht="12.95" customHeight="1">
      <c r="A261" s="4">
        <v>3863</v>
      </c>
      <c r="B261" s="4" t="s">
        <v>339</v>
      </c>
      <c r="C261" s="4" t="s">
        <v>175</v>
      </c>
      <c r="D261" s="16">
        <v>1</v>
      </c>
      <c r="E261" s="17">
        <v>4.28</v>
      </c>
      <c r="F261" s="17">
        <f t="shared" si="9"/>
        <v>4.28</v>
      </c>
    </row>
    <row r="262" spans="1:6" ht="12.95" customHeight="1">
      <c r="A262" s="4">
        <v>7142</v>
      </c>
      <c r="B262" s="4" t="s">
        <v>35</v>
      </c>
      <c r="C262" s="4" t="s">
        <v>175</v>
      </c>
      <c r="D262" s="16">
        <v>1</v>
      </c>
      <c r="E262" s="17">
        <v>9.4700000000000006</v>
      </c>
      <c r="F262" s="17">
        <f t="shared" si="9"/>
        <v>9.4700000000000006</v>
      </c>
    </row>
    <row r="263" spans="1:6" ht="12.95" customHeight="1">
      <c r="A263" s="4">
        <v>9874</v>
      </c>
      <c r="B263" s="4" t="s">
        <v>232</v>
      </c>
      <c r="C263" s="4" t="s">
        <v>28</v>
      </c>
      <c r="D263" s="16">
        <v>0.5</v>
      </c>
      <c r="E263" s="17">
        <v>13.83</v>
      </c>
      <c r="F263" s="17">
        <f t="shared" si="9"/>
        <v>6.915</v>
      </c>
    </row>
    <row r="264" spans="1:6" ht="12.95" customHeight="1">
      <c r="A264" s="4">
        <v>9875</v>
      </c>
      <c r="B264" s="4" t="s">
        <v>36</v>
      </c>
      <c r="C264" s="4" t="s">
        <v>28</v>
      </c>
      <c r="D264" s="16">
        <v>3</v>
      </c>
      <c r="E264" s="17">
        <v>15.16</v>
      </c>
      <c r="F264" s="17">
        <f t="shared" si="9"/>
        <v>45.480000000000004</v>
      </c>
    </row>
    <row r="265" spans="1:6" ht="12.95" customHeight="1">
      <c r="A265" s="4">
        <v>9897</v>
      </c>
      <c r="B265" s="4" t="s">
        <v>340</v>
      </c>
      <c r="C265" s="4" t="s">
        <v>175</v>
      </c>
      <c r="D265" s="16">
        <v>1</v>
      </c>
      <c r="E265" s="17">
        <v>27.15</v>
      </c>
      <c r="F265" s="17">
        <f t="shared" si="9"/>
        <v>27.15</v>
      </c>
    </row>
    <row r="266" spans="1:6" ht="12.95" customHeight="1">
      <c r="A266" s="4" t="s">
        <v>332</v>
      </c>
      <c r="B266" s="4" t="s">
        <v>88</v>
      </c>
      <c r="C266" s="4" t="s">
        <v>175</v>
      </c>
      <c r="D266" s="16">
        <v>3</v>
      </c>
      <c r="E266" s="17">
        <f>COTAÇÕES!BW66</f>
        <v>285.80333333333328</v>
      </c>
      <c r="F266" s="17">
        <f t="shared" si="9"/>
        <v>857.40999999999985</v>
      </c>
    </row>
    <row r="267" spans="1:6" ht="90" customHeight="1">
      <c r="A267" s="254" t="s">
        <v>341</v>
      </c>
      <c r="B267" s="254"/>
      <c r="C267" s="254"/>
      <c r="D267" s="254"/>
      <c r="E267" s="254"/>
      <c r="F267" s="254"/>
    </row>
    <row r="268" spans="1:6" ht="20.100000000000001" customHeight="1">
      <c r="A268" s="2" t="s">
        <v>96</v>
      </c>
      <c r="B268" s="256" t="s">
        <v>95</v>
      </c>
      <c r="C268" s="256"/>
      <c r="D268" s="256" t="s">
        <v>342</v>
      </c>
      <c r="E268" s="13" t="s">
        <v>175</v>
      </c>
      <c r="F268" s="14">
        <f>SUM(F269:F272)</f>
        <v>1646.75</v>
      </c>
    </row>
    <row r="269" spans="1:6" ht="12.95" customHeight="1">
      <c r="A269" s="4">
        <v>4058</v>
      </c>
      <c r="B269" s="4" t="s">
        <v>343</v>
      </c>
      <c r="C269" s="4" t="s">
        <v>10</v>
      </c>
      <c r="D269" s="16">
        <v>1</v>
      </c>
      <c r="E269" s="17">
        <v>27.61</v>
      </c>
      <c r="F269" s="17">
        <f>E269*D269</f>
        <v>27.61</v>
      </c>
    </row>
    <row r="270" spans="1:6" ht="12.95" customHeight="1">
      <c r="A270" s="4" t="s">
        <v>344</v>
      </c>
      <c r="B270" s="4" t="s">
        <v>345</v>
      </c>
      <c r="C270" s="4" t="s">
        <v>10</v>
      </c>
      <c r="D270" s="16">
        <v>2</v>
      </c>
      <c r="E270" s="17">
        <v>14.47</v>
      </c>
      <c r="F270" s="17">
        <f>E270*D270</f>
        <v>28.94</v>
      </c>
    </row>
    <row r="271" spans="1:6" ht="12.95" customHeight="1">
      <c r="A271" s="4" t="s">
        <v>346</v>
      </c>
      <c r="B271" s="4" t="s">
        <v>347</v>
      </c>
      <c r="C271" s="4" t="s">
        <v>175</v>
      </c>
      <c r="D271" s="16">
        <v>1</v>
      </c>
      <c r="E271" s="17">
        <v>758</v>
      </c>
      <c r="F271" s="17">
        <f>E271*D271</f>
        <v>758</v>
      </c>
    </row>
    <row r="272" spans="1:6" ht="12.95" customHeight="1">
      <c r="A272" s="4" t="s">
        <v>348</v>
      </c>
      <c r="B272" s="4" t="s">
        <v>349</v>
      </c>
      <c r="C272" s="4" t="s">
        <v>175</v>
      </c>
      <c r="D272" s="16">
        <v>1</v>
      </c>
      <c r="E272" s="17">
        <f>COTAÇÕES!BW42</f>
        <v>832.2</v>
      </c>
      <c r="F272" s="17">
        <f>E272*D272</f>
        <v>832.2</v>
      </c>
    </row>
    <row r="273" spans="1:6" ht="80.099999999999994" customHeight="1">
      <c r="A273" s="254" t="s">
        <v>350</v>
      </c>
      <c r="B273" s="254"/>
      <c r="C273" s="254"/>
      <c r="D273" s="254"/>
      <c r="E273" s="254"/>
      <c r="F273" s="254"/>
    </row>
    <row r="274" spans="1:6" s="31" customFormat="1" ht="15" customHeight="1">
      <c r="A274" s="28" t="s">
        <v>102</v>
      </c>
      <c r="B274" s="255" t="s">
        <v>101</v>
      </c>
      <c r="C274" s="255"/>
      <c r="D274" s="255"/>
      <c r="E274" s="29" t="s">
        <v>175</v>
      </c>
      <c r="F274" s="30">
        <f>SUM(F275)</f>
        <v>241.54</v>
      </c>
    </row>
    <row r="275" spans="1:6" ht="12.95" customHeight="1">
      <c r="A275" s="4" t="s">
        <v>99</v>
      </c>
      <c r="B275" s="4" t="s">
        <v>101</v>
      </c>
      <c r="C275" s="4" t="s">
        <v>175</v>
      </c>
      <c r="D275" s="16">
        <v>1</v>
      </c>
      <c r="E275" s="17">
        <f>COTAÇÕES!BW43</f>
        <v>241.54</v>
      </c>
      <c r="F275" s="17">
        <f>E275*D275</f>
        <v>241.54</v>
      </c>
    </row>
    <row r="276" spans="1:6" ht="42" customHeight="1">
      <c r="A276" s="258" t="s">
        <v>351</v>
      </c>
      <c r="B276" s="258"/>
      <c r="C276" s="258"/>
      <c r="D276" s="258"/>
      <c r="E276" s="258"/>
      <c r="F276" s="258"/>
    </row>
    <row r="277" spans="1:6" s="31" customFormat="1" ht="15" customHeight="1">
      <c r="A277" s="28" t="s">
        <v>100</v>
      </c>
      <c r="B277" s="255" t="s">
        <v>103</v>
      </c>
      <c r="C277" s="255"/>
      <c r="D277" s="255"/>
      <c r="E277" s="29" t="s">
        <v>175</v>
      </c>
      <c r="F277" s="30">
        <f>SUM(F278)</f>
        <v>1197.97</v>
      </c>
    </row>
    <row r="278" spans="1:6" ht="12.95" customHeight="1">
      <c r="A278" s="4" t="s">
        <v>352</v>
      </c>
      <c r="B278" s="4" t="s">
        <v>353</v>
      </c>
      <c r="C278" s="4" t="s">
        <v>175</v>
      </c>
      <c r="D278" s="16">
        <v>1</v>
      </c>
      <c r="E278" s="17">
        <f>COTAÇÕES!BW45</f>
        <v>1197.97</v>
      </c>
      <c r="F278" s="17">
        <f>E278*D278</f>
        <v>1197.97</v>
      </c>
    </row>
    <row r="279" spans="1:6" ht="42" customHeight="1">
      <c r="A279" s="254" t="s">
        <v>354</v>
      </c>
      <c r="B279" s="254"/>
      <c r="C279" s="254"/>
      <c r="D279" s="254"/>
      <c r="E279" s="254"/>
      <c r="F279" s="254"/>
    </row>
    <row r="280" spans="1:6" s="31" customFormat="1" ht="15" customHeight="1">
      <c r="A280" s="28" t="s">
        <v>104</v>
      </c>
      <c r="B280" s="255" t="s">
        <v>115</v>
      </c>
      <c r="C280" s="255"/>
      <c r="D280" s="255"/>
      <c r="E280" s="29" t="s">
        <v>175</v>
      </c>
      <c r="F280" s="30">
        <f>SUM(F281)</f>
        <v>12546.94</v>
      </c>
    </row>
    <row r="281" spans="1:6" ht="12.95" customHeight="1">
      <c r="A281" s="4" t="s">
        <v>355</v>
      </c>
      <c r="B281" s="4" t="s">
        <v>356</v>
      </c>
      <c r="C281" s="4" t="s">
        <v>175</v>
      </c>
      <c r="D281" s="16">
        <v>1</v>
      </c>
      <c r="E281" s="17">
        <f>COTAÇÕES!BW44</f>
        <v>12546.94</v>
      </c>
      <c r="F281" s="17">
        <f>E281*D281</f>
        <v>12546.94</v>
      </c>
    </row>
    <row r="282" spans="1:6" ht="42" customHeight="1">
      <c r="A282" s="254" t="s">
        <v>357</v>
      </c>
      <c r="B282" s="254"/>
      <c r="C282" s="254"/>
      <c r="D282" s="254"/>
      <c r="E282" s="254"/>
      <c r="F282" s="254"/>
    </row>
    <row r="283" spans="1:6" s="31" customFormat="1" ht="15" customHeight="1">
      <c r="A283" s="28" t="s">
        <v>105</v>
      </c>
      <c r="B283" s="255" t="s">
        <v>114</v>
      </c>
      <c r="C283" s="255"/>
      <c r="D283" s="255"/>
      <c r="E283" s="29" t="s">
        <v>175</v>
      </c>
      <c r="F283" s="30">
        <f>SUM(F284)</f>
        <v>468.6</v>
      </c>
    </row>
    <row r="284" spans="1:6" ht="12.95" customHeight="1">
      <c r="A284" s="4" t="s">
        <v>358</v>
      </c>
      <c r="B284" s="4" t="s">
        <v>359</v>
      </c>
      <c r="C284" s="4" t="s">
        <v>175</v>
      </c>
      <c r="D284" s="16">
        <v>1</v>
      </c>
      <c r="E284" s="17">
        <f>COTAÇÕES!BW48</f>
        <v>468.6</v>
      </c>
      <c r="F284" s="17">
        <f>E284*D284</f>
        <v>468.6</v>
      </c>
    </row>
    <row r="285" spans="1:6" ht="42" customHeight="1">
      <c r="A285" s="254" t="s">
        <v>360</v>
      </c>
      <c r="B285" s="254"/>
      <c r="C285" s="254"/>
      <c r="D285" s="254"/>
      <c r="E285" s="254"/>
      <c r="F285" s="254"/>
    </row>
    <row r="286" spans="1:6" s="31" customFormat="1" ht="15" customHeight="1">
      <c r="A286" s="28" t="s">
        <v>106</v>
      </c>
      <c r="B286" s="255" t="s">
        <v>113</v>
      </c>
      <c r="C286" s="255"/>
      <c r="D286" s="255"/>
      <c r="E286" s="29" t="s">
        <v>175</v>
      </c>
      <c r="F286" s="30">
        <f>SUM(F287)</f>
        <v>633.62750000000005</v>
      </c>
    </row>
    <row r="287" spans="1:6" ht="12.95" customHeight="1">
      <c r="A287" s="4" t="s">
        <v>361</v>
      </c>
      <c r="B287" s="4" t="s">
        <v>362</v>
      </c>
      <c r="C287" s="4" t="s">
        <v>175</v>
      </c>
      <c r="D287" s="16">
        <v>1</v>
      </c>
      <c r="E287" s="17">
        <f>COTAÇÕES!BW49</f>
        <v>633.62750000000005</v>
      </c>
      <c r="F287" s="17">
        <f>E287*D287</f>
        <v>633.62750000000005</v>
      </c>
    </row>
    <row r="288" spans="1:6" ht="42" customHeight="1">
      <c r="A288" s="254" t="s">
        <v>363</v>
      </c>
      <c r="B288" s="254"/>
      <c r="C288" s="254"/>
      <c r="D288" s="254"/>
      <c r="E288" s="254"/>
      <c r="F288" s="254"/>
    </row>
    <row r="289" spans="1:6" s="31" customFormat="1" ht="15" customHeight="1">
      <c r="A289" s="28" t="s">
        <v>107</v>
      </c>
      <c r="B289" s="255" t="s">
        <v>112</v>
      </c>
      <c r="C289" s="255"/>
      <c r="D289" s="255"/>
      <c r="E289" s="29" t="s">
        <v>175</v>
      </c>
      <c r="F289" s="30">
        <f>SUM(F290)</f>
        <v>673</v>
      </c>
    </row>
    <row r="290" spans="1:6" ht="12.95" customHeight="1">
      <c r="A290" s="4" t="s">
        <v>364</v>
      </c>
      <c r="B290" s="4" t="s">
        <v>365</v>
      </c>
      <c r="C290" s="4" t="s">
        <v>175</v>
      </c>
      <c r="D290" s="16">
        <v>1</v>
      </c>
      <c r="E290" s="17">
        <f>COTAÇÕES!BW50</f>
        <v>673</v>
      </c>
      <c r="F290" s="17">
        <f>E290*D290</f>
        <v>673</v>
      </c>
    </row>
    <row r="291" spans="1:6" ht="42" customHeight="1">
      <c r="A291" s="254" t="s">
        <v>366</v>
      </c>
      <c r="B291" s="254"/>
      <c r="C291" s="254"/>
      <c r="D291" s="254"/>
      <c r="E291" s="254"/>
      <c r="F291" s="254"/>
    </row>
    <row r="292" spans="1:6" s="31" customFormat="1" ht="15" customHeight="1">
      <c r="A292" s="28" t="s">
        <v>108</v>
      </c>
      <c r="B292" s="255" t="s">
        <v>111</v>
      </c>
      <c r="C292" s="255"/>
      <c r="D292" s="255"/>
      <c r="E292" s="29" t="s">
        <v>175</v>
      </c>
      <c r="F292" s="30">
        <f>SUM(F293)</f>
        <v>2378.0174999999999</v>
      </c>
    </row>
    <row r="293" spans="1:6" ht="12.95" customHeight="1">
      <c r="A293" s="4" t="s">
        <v>367</v>
      </c>
      <c r="B293" s="4" t="s">
        <v>368</v>
      </c>
      <c r="C293" s="4" t="s">
        <v>175</v>
      </c>
      <c r="D293" s="16">
        <v>1</v>
      </c>
      <c r="E293" s="17">
        <f>COTAÇÕES!BW51</f>
        <v>2378.0174999999999</v>
      </c>
      <c r="F293" s="17">
        <f>E293*D293</f>
        <v>2378.0174999999999</v>
      </c>
    </row>
    <row r="294" spans="1:6" ht="42" customHeight="1">
      <c r="A294" s="258" t="s">
        <v>369</v>
      </c>
      <c r="B294" s="258"/>
      <c r="C294" s="258"/>
      <c r="D294" s="258"/>
      <c r="E294" s="258"/>
      <c r="F294" s="258"/>
    </row>
    <row r="295" spans="1:6" s="31" customFormat="1" ht="15" customHeight="1">
      <c r="A295" s="28" t="s">
        <v>109</v>
      </c>
      <c r="B295" s="255" t="s">
        <v>110</v>
      </c>
      <c r="C295" s="255"/>
      <c r="D295" s="255"/>
      <c r="E295" s="29" t="s">
        <v>175</v>
      </c>
      <c r="F295" s="30">
        <f>SUM(F296)</f>
        <v>1290.4533333333334</v>
      </c>
    </row>
    <row r="296" spans="1:6" ht="12.95" customHeight="1">
      <c r="A296" s="4" t="s">
        <v>370</v>
      </c>
      <c r="B296" s="4" t="s">
        <v>371</v>
      </c>
      <c r="C296" s="4" t="s">
        <v>175</v>
      </c>
      <c r="D296" s="16">
        <v>1</v>
      </c>
      <c r="E296" s="17">
        <f>COTAÇÕES!BW47</f>
        <v>1290.4533333333334</v>
      </c>
      <c r="F296" s="17">
        <f>E296*D296</f>
        <v>1290.4533333333334</v>
      </c>
    </row>
    <row r="297" spans="1:6" ht="42" customHeight="1">
      <c r="A297" s="254" t="s">
        <v>372</v>
      </c>
      <c r="B297" s="254"/>
      <c r="C297" s="254"/>
      <c r="D297" s="254"/>
      <c r="E297" s="254"/>
      <c r="F297" s="254"/>
    </row>
    <row r="298" spans="1:6" s="31" customFormat="1" ht="15" customHeight="1">
      <c r="A298" s="28" t="s">
        <v>117</v>
      </c>
      <c r="B298" s="255" t="s">
        <v>118</v>
      </c>
      <c r="C298" s="255"/>
      <c r="D298" s="255"/>
      <c r="E298" s="29" t="s">
        <v>175</v>
      </c>
      <c r="F298" s="30">
        <f>SUM(F299)</f>
        <v>3313.78</v>
      </c>
    </row>
    <row r="299" spans="1:6" ht="12.95" customHeight="1">
      <c r="A299" s="124" t="s">
        <v>373</v>
      </c>
      <c r="B299" s="1" t="s">
        <v>374</v>
      </c>
      <c r="C299" s="4" t="s">
        <v>175</v>
      </c>
      <c r="D299" s="16">
        <v>1</v>
      </c>
      <c r="E299" s="1">
        <f>COTAÇÕES!BW52</f>
        <v>3313.78</v>
      </c>
      <c r="F299" s="1">
        <f>E299*D299</f>
        <v>3313.78</v>
      </c>
    </row>
    <row r="300" spans="1:6" ht="42" customHeight="1">
      <c r="A300" s="254" t="s">
        <v>375</v>
      </c>
      <c r="B300" s="254"/>
      <c r="C300" s="254"/>
      <c r="D300" s="254"/>
      <c r="E300" s="254"/>
      <c r="F300" s="254"/>
    </row>
    <row r="301" spans="1:6" s="31" customFormat="1" ht="15" customHeight="1">
      <c r="A301" s="28" t="s">
        <v>119</v>
      </c>
      <c r="B301" s="255" t="s">
        <v>120</v>
      </c>
      <c r="C301" s="255"/>
      <c r="D301" s="255"/>
      <c r="E301" s="29" t="s">
        <v>175</v>
      </c>
      <c r="F301" s="30">
        <f>SUM(F302)</f>
        <v>1356.4875000000002</v>
      </c>
    </row>
    <row r="302" spans="1:6" ht="12.95" customHeight="1">
      <c r="A302" s="124" t="s">
        <v>376</v>
      </c>
      <c r="B302" s="1" t="s">
        <v>377</v>
      </c>
      <c r="C302" s="4" t="s">
        <v>175</v>
      </c>
      <c r="D302" s="16">
        <v>1</v>
      </c>
      <c r="E302" s="1">
        <f>COTAÇÕES!BW57</f>
        <v>1356.4875000000002</v>
      </c>
      <c r="F302" s="1">
        <f>E302*D302</f>
        <v>1356.4875000000002</v>
      </c>
    </row>
    <row r="303" spans="1:6" ht="42" customHeight="1">
      <c r="A303" s="254" t="s">
        <v>378</v>
      </c>
      <c r="B303" s="254"/>
      <c r="C303" s="254"/>
      <c r="D303" s="254"/>
      <c r="E303" s="254"/>
      <c r="F303" s="254"/>
    </row>
    <row r="304" spans="1:6" s="31" customFormat="1" ht="15" customHeight="1">
      <c r="A304" s="28" t="s">
        <v>121</v>
      </c>
      <c r="B304" s="255" t="s">
        <v>123</v>
      </c>
      <c r="C304" s="255"/>
      <c r="D304" s="255"/>
      <c r="E304" s="29" t="s">
        <v>175</v>
      </c>
      <c r="F304" s="30">
        <f>SUM(F305)</f>
        <v>1150.5999999999999</v>
      </c>
    </row>
    <row r="305" spans="1:6" ht="12.95" customHeight="1">
      <c r="A305" s="124" t="s">
        <v>379</v>
      </c>
      <c r="B305" s="1" t="s">
        <v>380</v>
      </c>
      <c r="C305" s="4" t="s">
        <v>175</v>
      </c>
      <c r="D305" s="16">
        <v>1</v>
      </c>
      <c r="E305" s="1">
        <f>COTAÇÕES!BW60</f>
        <v>1150.5999999999999</v>
      </c>
      <c r="F305" s="1">
        <f>E305*D305</f>
        <v>1150.5999999999999</v>
      </c>
    </row>
    <row r="306" spans="1:6" ht="42" customHeight="1">
      <c r="A306" s="254" t="s">
        <v>381</v>
      </c>
      <c r="B306" s="254"/>
      <c r="C306" s="254"/>
      <c r="D306" s="254"/>
      <c r="E306" s="254"/>
      <c r="F306" s="254"/>
    </row>
    <row r="307" spans="1:6" s="31" customFormat="1" ht="15" customHeight="1">
      <c r="A307" s="28" t="s">
        <v>122</v>
      </c>
      <c r="B307" s="255" t="s">
        <v>124</v>
      </c>
      <c r="C307" s="255"/>
      <c r="D307" s="255"/>
      <c r="E307" s="29" t="s">
        <v>175</v>
      </c>
      <c r="F307" s="30">
        <f>SUM(F308)</f>
        <v>3113.9</v>
      </c>
    </row>
    <row r="308" spans="1:6" ht="12.95" customHeight="1">
      <c r="A308" s="124" t="s">
        <v>382</v>
      </c>
      <c r="B308" s="1" t="s">
        <v>124</v>
      </c>
      <c r="C308" s="4" t="s">
        <v>175</v>
      </c>
      <c r="D308" s="16">
        <v>1</v>
      </c>
      <c r="E308" s="1">
        <f>COTAÇÕES!BW56</f>
        <v>3113.9</v>
      </c>
      <c r="F308" s="1">
        <f>E308*D308</f>
        <v>3113.9</v>
      </c>
    </row>
    <row r="309" spans="1:6" ht="42" customHeight="1">
      <c r="A309" s="254" t="s">
        <v>383</v>
      </c>
      <c r="B309" s="254"/>
      <c r="C309" s="254"/>
      <c r="D309" s="254"/>
      <c r="E309" s="254"/>
      <c r="F309" s="254"/>
    </row>
    <row r="310" spans="1:6" s="31" customFormat="1" ht="15" customHeight="1">
      <c r="A310" s="28" t="s">
        <v>125</v>
      </c>
      <c r="B310" s="255" t="s">
        <v>126</v>
      </c>
      <c r="C310" s="255"/>
      <c r="D310" s="255"/>
      <c r="E310" s="29" t="s">
        <v>175</v>
      </c>
      <c r="F310" s="30">
        <f>SUM(F311)</f>
        <v>4440.0275000000001</v>
      </c>
    </row>
    <row r="311" spans="1:6" ht="12.95" customHeight="1">
      <c r="A311" s="124" t="s">
        <v>384</v>
      </c>
      <c r="B311" s="1" t="s">
        <v>385</v>
      </c>
      <c r="C311" s="4" t="s">
        <v>175</v>
      </c>
      <c r="D311" s="16">
        <v>1</v>
      </c>
      <c r="E311" s="1">
        <f>COTAÇÕES!BW55</f>
        <v>4440.0275000000001</v>
      </c>
      <c r="F311" s="1">
        <f>E311*D311</f>
        <v>4440.0275000000001</v>
      </c>
    </row>
    <row r="312" spans="1:6" ht="42" customHeight="1">
      <c r="A312" s="254" t="s">
        <v>386</v>
      </c>
      <c r="B312" s="254"/>
      <c r="C312" s="254"/>
      <c r="D312" s="254"/>
      <c r="E312" s="254"/>
      <c r="F312" s="254"/>
    </row>
    <row r="313" spans="1:6" s="31" customFormat="1" ht="15" customHeight="1">
      <c r="A313" s="28" t="s">
        <v>387</v>
      </c>
      <c r="B313" s="255" t="s">
        <v>133</v>
      </c>
      <c r="C313" s="255"/>
      <c r="D313" s="255"/>
      <c r="E313" s="29" t="s">
        <v>175</v>
      </c>
      <c r="F313" s="30">
        <f>SUM(F314:F315)</f>
        <v>640.47</v>
      </c>
    </row>
    <row r="314" spans="1:6" ht="12.95" customHeight="1">
      <c r="A314" s="1" t="s">
        <v>376</v>
      </c>
      <c r="B314" s="1" t="s">
        <v>377</v>
      </c>
      <c r="C314" s="4" t="s">
        <v>175</v>
      </c>
      <c r="D314" s="16">
        <v>1</v>
      </c>
      <c r="E314" s="125">
        <f>COTAÇÕES!BW52</f>
        <v>3313.78</v>
      </c>
      <c r="F314" s="18">
        <v>640.47</v>
      </c>
    </row>
    <row r="315" spans="1:6" ht="12.95" customHeight="1">
      <c r="A315" s="1" t="s">
        <v>388</v>
      </c>
      <c r="B315" s="1" t="s">
        <v>389</v>
      </c>
      <c r="C315" s="4" t="s">
        <v>175</v>
      </c>
      <c r="D315" s="16">
        <v>0</v>
      </c>
      <c r="E315" s="125">
        <f>COTAÇÕES!BW59</f>
        <v>2996.4</v>
      </c>
      <c r="F315" s="18">
        <v>0</v>
      </c>
    </row>
    <row r="316" spans="1:6" ht="42" customHeight="1">
      <c r="A316" s="254" t="s">
        <v>390</v>
      </c>
      <c r="B316" s="254"/>
      <c r="C316" s="254"/>
      <c r="D316" s="254"/>
      <c r="E316" s="254"/>
      <c r="F316" s="254"/>
    </row>
    <row r="317" spans="1:6" s="31" customFormat="1" ht="15" customHeight="1">
      <c r="A317" s="28" t="s">
        <v>127</v>
      </c>
      <c r="B317" s="255" t="s">
        <v>128</v>
      </c>
      <c r="C317" s="255"/>
      <c r="D317" s="255"/>
      <c r="E317" s="29" t="s">
        <v>175</v>
      </c>
      <c r="F317" s="30">
        <f>SUM(F318)</f>
        <v>856.29</v>
      </c>
    </row>
    <row r="318" spans="1:6" ht="12.95" customHeight="1">
      <c r="A318" s="124" t="s">
        <v>391</v>
      </c>
      <c r="B318" s="1" t="s">
        <v>392</v>
      </c>
      <c r="C318" s="4" t="s">
        <v>175</v>
      </c>
      <c r="D318" s="16">
        <v>1</v>
      </c>
      <c r="E318" s="1">
        <f>COTAÇÕES!BW53</f>
        <v>856.29</v>
      </c>
      <c r="F318" s="1">
        <f>E318*D318</f>
        <v>856.29</v>
      </c>
    </row>
    <row r="319" spans="1:6" ht="42" customHeight="1">
      <c r="A319" s="254" t="s">
        <v>393</v>
      </c>
      <c r="B319" s="254"/>
      <c r="C319" s="254" t="s">
        <v>116</v>
      </c>
      <c r="D319" s="254"/>
      <c r="E319" s="254"/>
      <c r="F319" s="254"/>
    </row>
    <row r="320" spans="1:6" s="31" customFormat="1" ht="15" customHeight="1">
      <c r="A320" s="28" t="s">
        <v>129</v>
      </c>
      <c r="B320" s="255" t="s">
        <v>132</v>
      </c>
      <c r="C320" s="255"/>
      <c r="D320" s="255"/>
      <c r="E320" s="29" t="s">
        <v>175</v>
      </c>
      <c r="F320" s="30">
        <f>SUM(F321)</f>
        <v>1778.04</v>
      </c>
    </row>
    <row r="321" spans="1:6" ht="12.95" customHeight="1">
      <c r="A321" s="124" t="s">
        <v>394</v>
      </c>
      <c r="B321" s="1" t="s">
        <v>395</v>
      </c>
      <c r="C321" s="4" t="s">
        <v>175</v>
      </c>
      <c r="D321" s="16">
        <v>1</v>
      </c>
      <c r="E321" s="1">
        <f>COTAÇÕES!BW54</f>
        <v>1778.04</v>
      </c>
      <c r="F321" s="1">
        <f>E321*D321</f>
        <v>1778.04</v>
      </c>
    </row>
    <row r="322" spans="1:6" ht="42" customHeight="1">
      <c r="A322" s="254" t="s">
        <v>396</v>
      </c>
      <c r="B322" s="254"/>
      <c r="C322" s="254"/>
      <c r="D322" s="254"/>
      <c r="E322" s="254"/>
      <c r="F322" s="254"/>
    </row>
    <row r="323" spans="1:6" ht="20.100000000000001" customHeight="1">
      <c r="A323" s="2" t="s">
        <v>130</v>
      </c>
      <c r="B323" s="256" t="s">
        <v>131</v>
      </c>
      <c r="C323" s="256"/>
      <c r="D323" s="256"/>
      <c r="E323" s="13" t="s">
        <v>175</v>
      </c>
      <c r="F323" s="14">
        <f>SUM(F324)</f>
        <v>5970.2466666666669</v>
      </c>
    </row>
    <row r="324" spans="1:6" ht="12.95" customHeight="1">
      <c r="A324" s="124" t="s">
        <v>134</v>
      </c>
      <c r="B324" s="1" t="s">
        <v>135</v>
      </c>
      <c r="C324" s="4" t="s">
        <v>175</v>
      </c>
      <c r="D324" s="16">
        <v>1</v>
      </c>
      <c r="E324" s="126">
        <f>COTAÇÕES!BW61</f>
        <v>5970.2466666666669</v>
      </c>
      <c r="F324" s="1">
        <f>E324*D324</f>
        <v>5970.2466666666669</v>
      </c>
    </row>
    <row r="325" spans="1:6" ht="42" customHeight="1">
      <c r="A325" s="254" t="s">
        <v>397</v>
      </c>
      <c r="B325" s="254"/>
      <c r="C325" s="254"/>
      <c r="D325" s="254"/>
      <c r="E325" s="254"/>
      <c r="F325" s="254"/>
    </row>
    <row r="326" spans="1:6" ht="20.100000000000001" customHeight="1">
      <c r="A326" s="2" t="s">
        <v>136</v>
      </c>
      <c r="B326" s="256" t="s">
        <v>398</v>
      </c>
      <c r="C326" s="256"/>
      <c r="D326" s="256"/>
      <c r="E326" s="13">
        <f>COTAÇÕES!BW62</f>
        <v>6483.1649999999991</v>
      </c>
      <c r="F326" s="14">
        <f>SUM(F327)</f>
        <v>4897.63</v>
      </c>
    </row>
    <row r="327" spans="1:6" ht="12.95" customHeight="1">
      <c r="A327" s="124" t="s">
        <v>399</v>
      </c>
      <c r="B327" s="1" t="s">
        <v>400</v>
      </c>
      <c r="C327" s="4" t="s">
        <v>175</v>
      </c>
      <c r="D327" s="16">
        <v>1</v>
      </c>
      <c r="E327" s="1">
        <v>4897.63</v>
      </c>
      <c r="F327" s="1">
        <f>E327*D327</f>
        <v>4897.63</v>
      </c>
    </row>
    <row r="328" spans="1:6" ht="50.1" customHeight="1">
      <c r="A328" s="254" t="s">
        <v>401</v>
      </c>
      <c r="B328" s="254"/>
      <c r="C328" s="254"/>
      <c r="D328" s="254"/>
      <c r="E328" s="254"/>
      <c r="F328" s="254"/>
    </row>
    <row r="329" spans="1:6" ht="20.100000000000001" customHeight="1">
      <c r="A329" s="2" t="s">
        <v>402</v>
      </c>
      <c r="B329" s="256" t="s">
        <v>403</v>
      </c>
      <c r="C329" s="256"/>
      <c r="D329" s="256"/>
      <c r="E329" s="13" t="s">
        <v>175</v>
      </c>
      <c r="F329" s="14">
        <f>SUM(F330)</f>
        <v>21691.129999999997</v>
      </c>
    </row>
    <row r="330" spans="1:6" ht="12.95" customHeight="1">
      <c r="A330" s="124" t="s">
        <v>404</v>
      </c>
      <c r="B330" s="1" t="s">
        <v>405</v>
      </c>
      <c r="C330" s="4" t="s">
        <v>175</v>
      </c>
      <c r="D330" s="16">
        <v>1</v>
      </c>
      <c r="E330" s="1">
        <f>COTAÇÕES!BW63</f>
        <v>21691.129999999997</v>
      </c>
      <c r="F330" s="1">
        <f>E330*D330</f>
        <v>21691.129999999997</v>
      </c>
    </row>
    <row r="331" spans="1:6" ht="50.1" customHeight="1">
      <c r="A331" s="254" t="s">
        <v>406</v>
      </c>
      <c r="B331" s="254"/>
      <c r="C331" s="254"/>
      <c r="D331" s="254"/>
      <c r="E331" s="254"/>
      <c r="F331" s="254"/>
    </row>
    <row r="332" spans="1:6" ht="20.100000000000001" customHeight="1">
      <c r="A332" s="2" t="s">
        <v>137</v>
      </c>
      <c r="B332" s="256" t="s">
        <v>138</v>
      </c>
      <c r="C332" s="256"/>
      <c r="D332" s="256"/>
      <c r="E332" s="13" t="s">
        <v>175</v>
      </c>
      <c r="F332" s="14">
        <f>SUM(F333)</f>
        <v>2756.85</v>
      </c>
    </row>
    <row r="333" spans="1:6" ht="12.95" customHeight="1">
      <c r="A333" s="124" t="s">
        <v>407</v>
      </c>
      <c r="B333" s="1" t="s">
        <v>139</v>
      </c>
      <c r="C333" s="4" t="s">
        <v>175</v>
      </c>
      <c r="D333" s="16">
        <v>1</v>
      </c>
      <c r="E333" s="1">
        <f>COTAÇÕES!BW74</f>
        <v>2756.85</v>
      </c>
      <c r="F333" s="1">
        <f>E333*D333</f>
        <v>2756.85</v>
      </c>
    </row>
    <row r="334" spans="1:6" ht="42" customHeight="1">
      <c r="A334" s="254" t="s">
        <v>408</v>
      </c>
      <c r="B334" s="254"/>
      <c r="C334" s="254"/>
      <c r="D334" s="254"/>
      <c r="E334" s="254"/>
      <c r="F334" s="254"/>
    </row>
  </sheetData>
  <mergeCells count="8312">
    <mergeCell ref="B5:D5"/>
    <mergeCell ref="B9:D9"/>
    <mergeCell ref="B79:D79"/>
    <mergeCell ref="B65:D65"/>
    <mergeCell ref="B59:D59"/>
    <mergeCell ref="B47:D47"/>
    <mergeCell ref="B332:D332"/>
    <mergeCell ref="A334:F334"/>
    <mergeCell ref="B227:D227"/>
    <mergeCell ref="B83:D83"/>
    <mergeCell ref="A306:F306"/>
    <mergeCell ref="B307:D307"/>
    <mergeCell ref="A309:F309"/>
    <mergeCell ref="B310:D310"/>
    <mergeCell ref="A312:F312"/>
    <mergeCell ref="B313:D313"/>
    <mergeCell ref="A316:F316"/>
    <mergeCell ref="B317:D317"/>
    <mergeCell ref="A319:F319"/>
    <mergeCell ref="B320:D320"/>
    <mergeCell ref="A322:F322"/>
    <mergeCell ref="B323:D323"/>
    <mergeCell ref="A325:F325"/>
    <mergeCell ref="B326:D326"/>
    <mergeCell ref="A328:F328"/>
    <mergeCell ref="B329:D329"/>
    <mergeCell ref="A331:F331"/>
    <mergeCell ref="B280:D280"/>
    <mergeCell ref="A282:F282"/>
    <mergeCell ref="B283:D283"/>
    <mergeCell ref="A285:F285"/>
    <mergeCell ref="B286:D286"/>
    <mergeCell ref="A288:F288"/>
    <mergeCell ref="B289:D289"/>
    <mergeCell ref="A291:F291"/>
    <mergeCell ref="B292:D292"/>
    <mergeCell ref="A294:F294"/>
    <mergeCell ref="B295:D295"/>
    <mergeCell ref="A297:F297"/>
    <mergeCell ref="B298:D298"/>
    <mergeCell ref="A300:F300"/>
    <mergeCell ref="B301:D301"/>
    <mergeCell ref="A303:F303"/>
    <mergeCell ref="B304:D304"/>
    <mergeCell ref="B217:D217"/>
    <mergeCell ref="A220:F220"/>
    <mergeCell ref="B221:D221"/>
    <mergeCell ref="A223:F223"/>
    <mergeCell ref="B224:D224"/>
    <mergeCell ref="A226:F226"/>
    <mergeCell ref="A250:F250"/>
    <mergeCell ref="B251:D251"/>
    <mergeCell ref="A267:F267"/>
    <mergeCell ref="B268:D268"/>
    <mergeCell ref="A273:F273"/>
    <mergeCell ref="B274:D274"/>
    <mergeCell ref="A276:F276"/>
    <mergeCell ref="B277:D277"/>
    <mergeCell ref="A279:F279"/>
    <mergeCell ref="A179:F179"/>
    <mergeCell ref="B180:D180"/>
    <mergeCell ref="A182:F182"/>
    <mergeCell ref="B183:D183"/>
    <mergeCell ref="A185:F185"/>
    <mergeCell ref="B186:D186"/>
    <mergeCell ref="A188:F188"/>
    <mergeCell ref="B189:D189"/>
    <mergeCell ref="A194:F194"/>
    <mergeCell ref="B195:D195"/>
    <mergeCell ref="A197:F197"/>
    <mergeCell ref="B198:D198"/>
    <mergeCell ref="A200:F200"/>
    <mergeCell ref="B201:D201"/>
    <mergeCell ref="A207:F207"/>
    <mergeCell ref="B208:D208"/>
    <mergeCell ref="A216:F216"/>
    <mergeCell ref="A82:F82"/>
    <mergeCell ref="A99:F99"/>
    <mergeCell ref="A102:F102"/>
    <mergeCell ref="B103:D103"/>
    <mergeCell ref="B113:D113"/>
    <mergeCell ref="A128:F128"/>
    <mergeCell ref="B129:D129"/>
    <mergeCell ref="A140:F140"/>
    <mergeCell ref="B141:D141"/>
    <mergeCell ref="A157:F157"/>
    <mergeCell ref="B158:D158"/>
    <mergeCell ref="A173:F173"/>
    <mergeCell ref="B174:D174"/>
    <mergeCell ref="A176:F176"/>
    <mergeCell ref="B177:D177"/>
    <mergeCell ref="B28:D28"/>
    <mergeCell ref="A78:F78"/>
    <mergeCell ref="A112:F112"/>
    <mergeCell ref="A49:F49"/>
    <mergeCell ref="B100:D100"/>
    <mergeCell ref="B76:D76"/>
    <mergeCell ref="B50:D50"/>
    <mergeCell ref="B44:D44"/>
    <mergeCell ref="B41:D41"/>
    <mergeCell ref="B38:D38"/>
    <mergeCell ref="B35:D35"/>
    <mergeCell ref="B31:D31"/>
    <mergeCell ref="A27:F27"/>
    <mergeCell ref="B21:D21"/>
    <mergeCell ref="A17:F17"/>
    <mergeCell ref="A20:F20"/>
    <mergeCell ref="A37:F37"/>
    <mergeCell ref="A34:F34"/>
    <mergeCell ref="A30:F30"/>
    <mergeCell ref="A40:F40"/>
    <mergeCell ref="A43:F43"/>
    <mergeCell ref="A46:F46"/>
    <mergeCell ref="A52:F52"/>
    <mergeCell ref="A58:F58"/>
    <mergeCell ref="A64:F64"/>
    <mergeCell ref="A75:F75"/>
    <mergeCell ref="CG14:CL14"/>
    <mergeCell ref="G17:L17"/>
    <mergeCell ref="M17:R17"/>
    <mergeCell ref="S17:X17"/>
    <mergeCell ref="Y17:AD17"/>
    <mergeCell ref="AE17:AJ17"/>
    <mergeCell ref="AK17:AP17"/>
    <mergeCell ref="AQ17:AV17"/>
    <mergeCell ref="AW17:BB17"/>
    <mergeCell ref="BC17:BH17"/>
    <mergeCell ref="BI17:BN17"/>
    <mergeCell ref="BO17:BT17"/>
    <mergeCell ref="BU17:BZ17"/>
    <mergeCell ref="CA17:CF17"/>
    <mergeCell ref="CG17:CL17"/>
    <mergeCell ref="B18:D18"/>
    <mergeCell ref="B15:D15"/>
    <mergeCell ref="CM14:CR14"/>
    <mergeCell ref="CS14:CX14"/>
    <mergeCell ref="CY14:DD14"/>
    <mergeCell ref="DE14:DJ14"/>
    <mergeCell ref="BC14:BH14"/>
    <mergeCell ref="BI14:BN14"/>
    <mergeCell ref="BO14:BT14"/>
    <mergeCell ref="BU14:BZ14"/>
    <mergeCell ref="CA14:CF14"/>
    <mergeCell ref="Y14:AD14"/>
    <mergeCell ref="AE14:AJ14"/>
    <mergeCell ref="AK14:AP14"/>
    <mergeCell ref="AQ14:AV14"/>
    <mergeCell ref="AW14:BB14"/>
    <mergeCell ref="A14:F14"/>
    <mergeCell ref="A11:F11"/>
    <mergeCell ref="G14:L14"/>
    <mergeCell ref="M14:R14"/>
    <mergeCell ref="S14:X14"/>
    <mergeCell ref="B12:D12"/>
    <mergeCell ref="GW14:HB14"/>
    <mergeCell ref="HC14:HH14"/>
    <mergeCell ref="HI14:HN14"/>
    <mergeCell ref="HO14:HT14"/>
    <mergeCell ref="HU14:HZ14"/>
    <mergeCell ref="FS14:FX14"/>
    <mergeCell ref="FY14:GD14"/>
    <mergeCell ref="GE14:GJ14"/>
    <mergeCell ref="GK14:GP14"/>
    <mergeCell ref="GQ14:GV14"/>
    <mergeCell ref="EO14:ET14"/>
    <mergeCell ref="EU14:EZ14"/>
    <mergeCell ref="FA14:FF14"/>
    <mergeCell ref="FG14:FL14"/>
    <mergeCell ref="FM14:FR14"/>
    <mergeCell ref="DK14:DP14"/>
    <mergeCell ref="DQ14:DV14"/>
    <mergeCell ref="DW14:EB14"/>
    <mergeCell ref="EC14:EH14"/>
    <mergeCell ref="EI14:EN14"/>
    <mergeCell ref="LM14:LR14"/>
    <mergeCell ref="LS14:LX14"/>
    <mergeCell ref="LY14:MD14"/>
    <mergeCell ref="ME14:MJ14"/>
    <mergeCell ref="MK14:MP14"/>
    <mergeCell ref="KI14:KN14"/>
    <mergeCell ref="KO14:KT14"/>
    <mergeCell ref="KU14:KZ14"/>
    <mergeCell ref="LA14:LF14"/>
    <mergeCell ref="LG14:LL14"/>
    <mergeCell ref="JE14:JJ14"/>
    <mergeCell ref="JK14:JP14"/>
    <mergeCell ref="JQ14:JV14"/>
    <mergeCell ref="JW14:KB14"/>
    <mergeCell ref="KC14:KH14"/>
    <mergeCell ref="IA14:IF14"/>
    <mergeCell ref="IG14:IL14"/>
    <mergeCell ref="IM14:IR14"/>
    <mergeCell ref="IS14:IX14"/>
    <mergeCell ref="IY14:JD14"/>
    <mergeCell ref="QC14:QH14"/>
    <mergeCell ref="QI14:QN14"/>
    <mergeCell ref="QO14:QT14"/>
    <mergeCell ref="QU14:QZ14"/>
    <mergeCell ref="RA14:RF14"/>
    <mergeCell ref="OY14:PD14"/>
    <mergeCell ref="PE14:PJ14"/>
    <mergeCell ref="PK14:PP14"/>
    <mergeCell ref="PQ14:PV14"/>
    <mergeCell ref="PW14:QB14"/>
    <mergeCell ref="NU14:NZ14"/>
    <mergeCell ref="OA14:OF14"/>
    <mergeCell ref="OG14:OL14"/>
    <mergeCell ref="OM14:OR14"/>
    <mergeCell ref="OS14:OX14"/>
    <mergeCell ref="MQ14:MV14"/>
    <mergeCell ref="MW14:NB14"/>
    <mergeCell ref="NC14:NH14"/>
    <mergeCell ref="NI14:NN14"/>
    <mergeCell ref="NO14:NT14"/>
    <mergeCell ref="US14:UX14"/>
    <mergeCell ref="UY14:VD14"/>
    <mergeCell ref="VE14:VJ14"/>
    <mergeCell ref="VK14:VP14"/>
    <mergeCell ref="VQ14:VV14"/>
    <mergeCell ref="TO14:TT14"/>
    <mergeCell ref="TU14:TZ14"/>
    <mergeCell ref="UA14:UF14"/>
    <mergeCell ref="UG14:UL14"/>
    <mergeCell ref="UM14:UR14"/>
    <mergeCell ref="SK14:SP14"/>
    <mergeCell ref="SQ14:SV14"/>
    <mergeCell ref="SW14:TB14"/>
    <mergeCell ref="TC14:TH14"/>
    <mergeCell ref="TI14:TN14"/>
    <mergeCell ref="RG14:RL14"/>
    <mergeCell ref="RM14:RR14"/>
    <mergeCell ref="RS14:RX14"/>
    <mergeCell ref="RY14:SD14"/>
    <mergeCell ref="SE14:SJ14"/>
    <mergeCell ref="ZI14:ZN14"/>
    <mergeCell ref="ZO14:ZT14"/>
    <mergeCell ref="ZU14:ZZ14"/>
    <mergeCell ref="AAA14:AAF14"/>
    <mergeCell ref="AAG14:AAL14"/>
    <mergeCell ref="YE14:YJ14"/>
    <mergeCell ref="YK14:YP14"/>
    <mergeCell ref="YQ14:YV14"/>
    <mergeCell ref="YW14:ZB14"/>
    <mergeCell ref="ZC14:ZH14"/>
    <mergeCell ref="XA14:XF14"/>
    <mergeCell ref="XG14:XL14"/>
    <mergeCell ref="XM14:XR14"/>
    <mergeCell ref="XS14:XX14"/>
    <mergeCell ref="XY14:YD14"/>
    <mergeCell ref="VW14:WB14"/>
    <mergeCell ref="WC14:WH14"/>
    <mergeCell ref="WI14:WN14"/>
    <mergeCell ref="WO14:WT14"/>
    <mergeCell ref="WU14:WZ14"/>
    <mergeCell ref="ADY14:AED14"/>
    <mergeCell ref="AEE14:AEJ14"/>
    <mergeCell ref="AEK14:AEP14"/>
    <mergeCell ref="AEQ14:AEV14"/>
    <mergeCell ref="AEW14:AFB14"/>
    <mergeCell ref="ACU14:ACZ14"/>
    <mergeCell ref="ADA14:ADF14"/>
    <mergeCell ref="ADG14:ADL14"/>
    <mergeCell ref="ADM14:ADR14"/>
    <mergeCell ref="ADS14:ADX14"/>
    <mergeCell ref="ABQ14:ABV14"/>
    <mergeCell ref="ABW14:ACB14"/>
    <mergeCell ref="ACC14:ACH14"/>
    <mergeCell ref="ACI14:ACN14"/>
    <mergeCell ref="ACO14:ACT14"/>
    <mergeCell ref="AAM14:AAR14"/>
    <mergeCell ref="AAS14:AAX14"/>
    <mergeCell ref="AAY14:ABD14"/>
    <mergeCell ref="ABE14:ABJ14"/>
    <mergeCell ref="ABK14:ABP14"/>
    <mergeCell ref="AIO14:AIT14"/>
    <mergeCell ref="AIU14:AIZ14"/>
    <mergeCell ref="AJA14:AJF14"/>
    <mergeCell ref="AJG14:AJL14"/>
    <mergeCell ref="AJM14:AJR14"/>
    <mergeCell ref="AHK14:AHP14"/>
    <mergeCell ref="AHQ14:AHV14"/>
    <mergeCell ref="AHW14:AIB14"/>
    <mergeCell ref="AIC14:AIH14"/>
    <mergeCell ref="AII14:AIN14"/>
    <mergeCell ref="AGG14:AGL14"/>
    <mergeCell ref="AGM14:AGR14"/>
    <mergeCell ref="AGS14:AGX14"/>
    <mergeCell ref="AGY14:AHD14"/>
    <mergeCell ref="AHE14:AHJ14"/>
    <mergeCell ref="AFC14:AFH14"/>
    <mergeCell ref="AFI14:AFN14"/>
    <mergeCell ref="AFO14:AFT14"/>
    <mergeCell ref="AFU14:AFZ14"/>
    <mergeCell ref="AGA14:AGF14"/>
    <mergeCell ref="ANE14:ANJ14"/>
    <mergeCell ref="ANK14:ANP14"/>
    <mergeCell ref="ANQ14:ANV14"/>
    <mergeCell ref="ANW14:AOB14"/>
    <mergeCell ref="AOC14:AOH14"/>
    <mergeCell ref="AMA14:AMF14"/>
    <mergeCell ref="AMG14:AML14"/>
    <mergeCell ref="AMM14:AMR14"/>
    <mergeCell ref="AMS14:AMX14"/>
    <mergeCell ref="AMY14:AND14"/>
    <mergeCell ref="AKW14:ALB14"/>
    <mergeCell ref="ALC14:ALH14"/>
    <mergeCell ref="ALI14:ALN14"/>
    <mergeCell ref="ALO14:ALT14"/>
    <mergeCell ref="ALU14:ALZ14"/>
    <mergeCell ref="AJS14:AJX14"/>
    <mergeCell ref="AJY14:AKD14"/>
    <mergeCell ref="AKE14:AKJ14"/>
    <mergeCell ref="AKK14:AKP14"/>
    <mergeCell ref="AKQ14:AKV14"/>
    <mergeCell ref="ARU14:ARZ14"/>
    <mergeCell ref="ASA14:ASF14"/>
    <mergeCell ref="ASG14:ASL14"/>
    <mergeCell ref="ASM14:ASR14"/>
    <mergeCell ref="ASS14:ASX14"/>
    <mergeCell ref="AQQ14:AQV14"/>
    <mergeCell ref="AQW14:ARB14"/>
    <mergeCell ref="ARC14:ARH14"/>
    <mergeCell ref="ARI14:ARN14"/>
    <mergeCell ref="ARO14:ART14"/>
    <mergeCell ref="APM14:APR14"/>
    <mergeCell ref="APS14:APX14"/>
    <mergeCell ref="APY14:AQD14"/>
    <mergeCell ref="AQE14:AQJ14"/>
    <mergeCell ref="AQK14:AQP14"/>
    <mergeCell ref="AOI14:AON14"/>
    <mergeCell ref="AOO14:AOT14"/>
    <mergeCell ref="AOU14:AOZ14"/>
    <mergeCell ref="APA14:APF14"/>
    <mergeCell ref="APG14:APL14"/>
    <mergeCell ref="AWK14:AWP14"/>
    <mergeCell ref="AWQ14:AWV14"/>
    <mergeCell ref="AWW14:AXB14"/>
    <mergeCell ref="AXC14:AXH14"/>
    <mergeCell ref="AXI14:AXN14"/>
    <mergeCell ref="AVG14:AVL14"/>
    <mergeCell ref="AVM14:AVR14"/>
    <mergeCell ref="AVS14:AVX14"/>
    <mergeCell ref="AVY14:AWD14"/>
    <mergeCell ref="AWE14:AWJ14"/>
    <mergeCell ref="AUC14:AUH14"/>
    <mergeCell ref="AUI14:AUN14"/>
    <mergeCell ref="AUO14:AUT14"/>
    <mergeCell ref="AUU14:AUZ14"/>
    <mergeCell ref="AVA14:AVF14"/>
    <mergeCell ref="ASY14:ATD14"/>
    <mergeCell ref="ATE14:ATJ14"/>
    <mergeCell ref="ATK14:ATP14"/>
    <mergeCell ref="ATQ14:ATV14"/>
    <mergeCell ref="ATW14:AUB14"/>
    <mergeCell ref="BBA14:BBF14"/>
    <mergeCell ref="BBG14:BBL14"/>
    <mergeCell ref="BBM14:BBR14"/>
    <mergeCell ref="BBS14:BBX14"/>
    <mergeCell ref="BBY14:BCD14"/>
    <mergeCell ref="AZW14:BAB14"/>
    <mergeCell ref="BAC14:BAH14"/>
    <mergeCell ref="BAI14:BAN14"/>
    <mergeCell ref="BAO14:BAT14"/>
    <mergeCell ref="BAU14:BAZ14"/>
    <mergeCell ref="AYS14:AYX14"/>
    <mergeCell ref="AYY14:AZD14"/>
    <mergeCell ref="AZE14:AZJ14"/>
    <mergeCell ref="AZK14:AZP14"/>
    <mergeCell ref="AZQ14:AZV14"/>
    <mergeCell ref="AXO14:AXT14"/>
    <mergeCell ref="AXU14:AXZ14"/>
    <mergeCell ref="AYA14:AYF14"/>
    <mergeCell ref="AYG14:AYL14"/>
    <mergeCell ref="AYM14:AYR14"/>
    <mergeCell ref="BFQ14:BFV14"/>
    <mergeCell ref="BFW14:BGB14"/>
    <mergeCell ref="BGC14:BGH14"/>
    <mergeCell ref="BGI14:BGN14"/>
    <mergeCell ref="BGO14:BGT14"/>
    <mergeCell ref="BEM14:BER14"/>
    <mergeCell ref="BES14:BEX14"/>
    <mergeCell ref="BEY14:BFD14"/>
    <mergeCell ref="BFE14:BFJ14"/>
    <mergeCell ref="BFK14:BFP14"/>
    <mergeCell ref="BDI14:BDN14"/>
    <mergeCell ref="BDO14:BDT14"/>
    <mergeCell ref="BDU14:BDZ14"/>
    <mergeCell ref="BEA14:BEF14"/>
    <mergeCell ref="BEG14:BEL14"/>
    <mergeCell ref="BCE14:BCJ14"/>
    <mergeCell ref="BCK14:BCP14"/>
    <mergeCell ref="BCQ14:BCV14"/>
    <mergeCell ref="BCW14:BDB14"/>
    <mergeCell ref="BDC14:BDH14"/>
    <mergeCell ref="BKG14:BKL14"/>
    <mergeCell ref="BKM14:BKR14"/>
    <mergeCell ref="BKS14:BKX14"/>
    <mergeCell ref="BKY14:BLD14"/>
    <mergeCell ref="BLE14:BLJ14"/>
    <mergeCell ref="BJC14:BJH14"/>
    <mergeCell ref="BJI14:BJN14"/>
    <mergeCell ref="BJO14:BJT14"/>
    <mergeCell ref="BJU14:BJZ14"/>
    <mergeCell ref="BKA14:BKF14"/>
    <mergeCell ref="BHY14:BID14"/>
    <mergeCell ref="BIE14:BIJ14"/>
    <mergeCell ref="BIK14:BIP14"/>
    <mergeCell ref="BIQ14:BIV14"/>
    <mergeCell ref="BIW14:BJB14"/>
    <mergeCell ref="BGU14:BGZ14"/>
    <mergeCell ref="BHA14:BHF14"/>
    <mergeCell ref="BHG14:BHL14"/>
    <mergeCell ref="BHM14:BHR14"/>
    <mergeCell ref="BHS14:BHX14"/>
    <mergeCell ref="BOW14:BPB14"/>
    <mergeCell ref="BPC14:BPH14"/>
    <mergeCell ref="BPI14:BPN14"/>
    <mergeCell ref="BPO14:BPT14"/>
    <mergeCell ref="BPU14:BPZ14"/>
    <mergeCell ref="BNS14:BNX14"/>
    <mergeCell ref="BNY14:BOD14"/>
    <mergeCell ref="BOE14:BOJ14"/>
    <mergeCell ref="BOK14:BOP14"/>
    <mergeCell ref="BOQ14:BOV14"/>
    <mergeCell ref="BMO14:BMT14"/>
    <mergeCell ref="BMU14:BMZ14"/>
    <mergeCell ref="BNA14:BNF14"/>
    <mergeCell ref="BNG14:BNL14"/>
    <mergeCell ref="BNM14:BNR14"/>
    <mergeCell ref="BLK14:BLP14"/>
    <mergeCell ref="BLQ14:BLV14"/>
    <mergeCell ref="BLW14:BMB14"/>
    <mergeCell ref="BMC14:BMH14"/>
    <mergeCell ref="BMI14:BMN14"/>
    <mergeCell ref="BTM14:BTR14"/>
    <mergeCell ref="BTS14:BTX14"/>
    <mergeCell ref="BTY14:BUD14"/>
    <mergeCell ref="BUE14:BUJ14"/>
    <mergeCell ref="BUK14:BUP14"/>
    <mergeCell ref="BSI14:BSN14"/>
    <mergeCell ref="BSO14:BST14"/>
    <mergeCell ref="BSU14:BSZ14"/>
    <mergeCell ref="BTA14:BTF14"/>
    <mergeCell ref="BTG14:BTL14"/>
    <mergeCell ref="BRE14:BRJ14"/>
    <mergeCell ref="BRK14:BRP14"/>
    <mergeCell ref="BRQ14:BRV14"/>
    <mergeCell ref="BRW14:BSB14"/>
    <mergeCell ref="BSC14:BSH14"/>
    <mergeCell ref="BQA14:BQF14"/>
    <mergeCell ref="BQG14:BQL14"/>
    <mergeCell ref="BQM14:BQR14"/>
    <mergeCell ref="BQS14:BQX14"/>
    <mergeCell ref="BQY14:BRD14"/>
    <mergeCell ref="BYC14:BYH14"/>
    <mergeCell ref="BYI14:BYN14"/>
    <mergeCell ref="BYO14:BYT14"/>
    <mergeCell ref="BYU14:BYZ14"/>
    <mergeCell ref="BZA14:BZF14"/>
    <mergeCell ref="BWY14:BXD14"/>
    <mergeCell ref="BXE14:BXJ14"/>
    <mergeCell ref="BXK14:BXP14"/>
    <mergeCell ref="BXQ14:BXV14"/>
    <mergeCell ref="BXW14:BYB14"/>
    <mergeCell ref="BVU14:BVZ14"/>
    <mergeCell ref="BWA14:BWF14"/>
    <mergeCell ref="BWG14:BWL14"/>
    <mergeCell ref="BWM14:BWR14"/>
    <mergeCell ref="BWS14:BWX14"/>
    <mergeCell ref="BUQ14:BUV14"/>
    <mergeCell ref="BUW14:BVB14"/>
    <mergeCell ref="BVC14:BVH14"/>
    <mergeCell ref="BVI14:BVN14"/>
    <mergeCell ref="BVO14:BVT14"/>
    <mergeCell ref="CCS14:CCX14"/>
    <mergeCell ref="CCY14:CDD14"/>
    <mergeCell ref="CDE14:CDJ14"/>
    <mergeCell ref="CDK14:CDP14"/>
    <mergeCell ref="CDQ14:CDV14"/>
    <mergeCell ref="CBO14:CBT14"/>
    <mergeCell ref="CBU14:CBZ14"/>
    <mergeCell ref="CCA14:CCF14"/>
    <mergeCell ref="CCG14:CCL14"/>
    <mergeCell ref="CCM14:CCR14"/>
    <mergeCell ref="CAK14:CAP14"/>
    <mergeCell ref="CAQ14:CAV14"/>
    <mergeCell ref="CAW14:CBB14"/>
    <mergeCell ref="CBC14:CBH14"/>
    <mergeCell ref="CBI14:CBN14"/>
    <mergeCell ref="BZG14:BZL14"/>
    <mergeCell ref="BZM14:BZR14"/>
    <mergeCell ref="BZS14:BZX14"/>
    <mergeCell ref="BZY14:CAD14"/>
    <mergeCell ref="CAE14:CAJ14"/>
    <mergeCell ref="CHI14:CHN14"/>
    <mergeCell ref="CHO14:CHT14"/>
    <mergeCell ref="CHU14:CHZ14"/>
    <mergeCell ref="CIA14:CIF14"/>
    <mergeCell ref="CIG14:CIL14"/>
    <mergeCell ref="CGE14:CGJ14"/>
    <mergeCell ref="CGK14:CGP14"/>
    <mergeCell ref="CGQ14:CGV14"/>
    <mergeCell ref="CGW14:CHB14"/>
    <mergeCell ref="CHC14:CHH14"/>
    <mergeCell ref="CFA14:CFF14"/>
    <mergeCell ref="CFG14:CFL14"/>
    <mergeCell ref="CFM14:CFR14"/>
    <mergeCell ref="CFS14:CFX14"/>
    <mergeCell ref="CFY14:CGD14"/>
    <mergeCell ref="CDW14:CEB14"/>
    <mergeCell ref="CEC14:CEH14"/>
    <mergeCell ref="CEI14:CEN14"/>
    <mergeCell ref="CEO14:CET14"/>
    <mergeCell ref="CEU14:CEZ14"/>
    <mergeCell ref="CLY14:CMD14"/>
    <mergeCell ref="CME14:CMJ14"/>
    <mergeCell ref="CMK14:CMP14"/>
    <mergeCell ref="CMQ14:CMV14"/>
    <mergeCell ref="CMW14:CNB14"/>
    <mergeCell ref="CKU14:CKZ14"/>
    <mergeCell ref="CLA14:CLF14"/>
    <mergeCell ref="CLG14:CLL14"/>
    <mergeCell ref="CLM14:CLR14"/>
    <mergeCell ref="CLS14:CLX14"/>
    <mergeCell ref="CJQ14:CJV14"/>
    <mergeCell ref="CJW14:CKB14"/>
    <mergeCell ref="CKC14:CKH14"/>
    <mergeCell ref="CKI14:CKN14"/>
    <mergeCell ref="CKO14:CKT14"/>
    <mergeCell ref="CIM14:CIR14"/>
    <mergeCell ref="CIS14:CIX14"/>
    <mergeCell ref="CIY14:CJD14"/>
    <mergeCell ref="CJE14:CJJ14"/>
    <mergeCell ref="CJK14:CJP14"/>
    <mergeCell ref="CQO14:CQT14"/>
    <mergeCell ref="CQU14:CQZ14"/>
    <mergeCell ref="CRA14:CRF14"/>
    <mergeCell ref="CRG14:CRL14"/>
    <mergeCell ref="CRM14:CRR14"/>
    <mergeCell ref="CPK14:CPP14"/>
    <mergeCell ref="CPQ14:CPV14"/>
    <mergeCell ref="CPW14:CQB14"/>
    <mergeCell ref="CQC14:CQH14"/>
    <mergeCell ref="CQI14:CQN14"/>
    <mergeCell ref="COG14:COL14"/>
    <mergeCell ref="COM14:COR14"/>
    <mergeCell ref="COS14:COX14"/>
    <mergeCell ref="COY14:CPD14"/>
    <mergeCell ref="CPE14:CPJ14"/>
    <mergeCell ref="CNC14:CNH14"/>
    <mergeCell ref="CNI14:CNN14"/>
    <mergeCell ref="CNO14:CNT14"/>
    <mergeCell ref="CNU14:CNZ14"/>
    <mergeCell ref="COA14:COF14"/>
    <mergeCell ref="CVE14:CVJ14"/>
    <mergeCell ref="CVK14:CVP14"/>
    <mergeCell ref="CVQ14:CVV14"/>
    <mergeCell ref="CVW14:CWB14"/>
    <mergeCell ref="CWC14:CWH14"/>
    <mergeCell ref="CUA14:CUF14"/>
    <mergeCell ref="CUG14:CUL14"/>
    <mergeCell ref="CUM14:CUR14"/>
    <mergeCell ref="CUS14:CUX14"/>
    <mergeCell ref="CUY14:CVD14"/>
    <mergeCell ref="CSW14:CTB14"/>
    <mergeCell ref="CTC14:CTH14"/>
    <mergeCell ref="CTI14:CTN14"/>
    <mergeCell ref="CTO14:CTT14"/>
    <mergeCell ref="CTU14:CTZ14"/>
    <mergeCell ref="CRS14:CRX14"/>
    <mergeCell ref="CRY14:CSD14"/>
    <mergeCell ref="CSE14:CSJ14"/>
    <mergeCell ref="CSK14:CSP14"/>
    <mergeCell ref="CSQ14:CSV14"/>
    <mergeCell ref="CZU14:CZZ14"/>
    <mergeCell ref="DAA14:DAF14"/>
    <mergeCell ref="DAG14:DAL14"/>
    <mergeCell ref="DAM14:DAR14"/>
    <mergeCell ref="DAS14:DAX14"/>
    <mergeCell ref="CYQ14:CYV14"/>
    <mergeCell ref="CYW14:CZB14"/>
    <mergeCell ref="CZC14:CZH14"/>
    <mergeCell ref="CZI14:CZN14"/>
    <mergeCell ref="CZO14:CZT14"/>
    <mergeCell ref="CXM14:CXR14"/>
    <mergeCell ref="CXS14:CXX14"/>
    <mergeCell ref="CXY14:CYD14"/>
    <mergeCell ref="CYE14:CYJ14"/>
    <mergeCell ref="CYK14:CYP14"/>
    <mergeCell ref="CWI14:CWN14"/>
    <mergeCell ref="CWO14:CWT14"/>
    <mergeCell ref="CWU14:CWZ14"/>
    <mergeCell ref="CXA14:CXF14"/>
    <mergeCell ref="CXG14:CXL14"/>
    <mergeCell ref="DEK14:DEP14"/>
    <mergeCell ref="DEQ14:DEV14"/>
    <mergeCell ref="DEW14:DFB14"/>
    <mergeCell ref="DFC14:DFH14"/>
    <mergeCell ref="DFI14:DFN14"/>
    <mergeCell ref="DDG14:DDL14"/>
    <mergeCell ref="DDM14:DDR14"/>
    <mergeCell ref="DDS14:DDX14"/>
    <mergeCell ref="DDY14:DED14"/>
    <mergeCell ref="DEE14:DEJ14"/>
    <mergeCell ref="DCC14:DCH14"/>
    <mergeCell ref="DCI14:DCN14"/>
    <mergeCell ref="DCO14:DCT14"/>
    <mergeCell ref="DCU14:DCZ14"/>
    <mergeCell ref="DDA14:DDF14"/>
    <mergeCell ref="DAY14:DBD14"/>
    <mergeCell ref="DBE14:DBJ14"/>
    <mergeCell ref="DBK14:DBP14"/>
    <mergeCell ref="DBQ14:DBV14"/>
    <mergeCell ref="DBW14:DCB14"/>
    <mergeCell ref="DJA14:DJF14"/>
    <mergeCell ref="DJG14:DJL14"/>
    <mergeCell ref="DJM14:DJR14"/>
    <mergeCell ref="DJS14:DJX14"/>
    <mergeCell ref="DJY14:DKD14"/>
    <mergeCell ref="DHW14:DIB14"/>
    <mergeCell ref="DIC14:DIH14"/>
    <mergeCell ref="DII14:DIN14"/>
    <mergeCell ref="DIO14:DIT14"/>
    <mergeCell ref="DIU14:DIZ14"/>
    <mergeCell ref="DGS14:DGX14"/>
    <mergeCell ref="DGY14:DHD14"/>
    <mergeCell ref="DHE14:DHJ14"/>
    <mergeCell ref="DHK14:DHP14"/>
    <mergeCell ref="DHQ14:DHV14"/>
    <mergeCell ref="DFO14:DFT14"/>
    <mergeCell ref="DFU14:DFZ14"/>
    <mergeCell ref="DGA14:DGF14"/>
    <mergeCell ref="DGG14:DGL14"/>
    <mergeCell ref="DGM14:DGR14"/>
    <mergeCell ref="DNQ14:DNV14"/>
    <mergeCell ref="DNW14:DOB14"/>
    <mergeCell ref="DOC14:DOH14"/>
    <mergeCell ref="DOI14:DON14"/>
    <mergeCell ref="DOO14:DOT14"/>
    <mergeCell ref="DMM14:DMR14"/>
    <mergeCell ref="DMS14:DMX14"/>
    <mergeCell ref="DMY14:DND14"/>
    <mergeCell ref="DNE14:DNJ14"/>
    <mergeCell ref="DNK14:DNP14"/>
    <mergeCell ref="DLI14:DLN14"/>
    <mergeCell ref="DLO14:DLT14"/>
    <mergeCell ref="DLU14:DLZ14"/>
    <mergeCell ref="DMA14:DMF14"/>
    <mergeCell ref="DMG14:DML14"/>
    <mergeCell ref="DKE14:DKJ14"/>
    <mergeCell ref="DKK14:DKP14"/>
    <mergeCell ref="DKQ14:DKV14"/>
    <mergeCell ref="DKW14:DLB14"/>
    <mergeCell ref="DLC14:DLH14"/>
    <mergeCell ref="DSG14:DSL14"/>
    <mergeCell ref="DSM14:DSR14"/>
    <mergeCell ref="DSS14:DSX14"/>
    <mergeCell ref="DSY14:DTD14"/>
    <mergeCell ref="DTE14:DTJ14"/>
    <mergeCell ref="DRC14:DRH14"/>
    <mergeCell ref="DRI14:DRN14"/>
    <mergeCell ref="DRO14:DRT14"/>
    <mergeCell ref="DRU14:DRZ14"/>
    <mergeCell ref="DSA14:DSF14"/>
    <mergeCell ref="DPY14:DQD14"/>
    <mergeCell ref="DQE14:DQJ14"/>
    <mergeCell ref="DQK14:DQP14"/>
    <mergeCell ref="DQQ14:DQV14"/>
    <mergeCell ref="DQW14:DRB14"/>
    <mergeCell ref="DOU14:DOZ14"/>
    <mergeCell ref="DPA14:DPF14"/>
    <mergeCell ref="DPG14:DPL14"/>
    <mergeCell ref="DPM14:DPR14"/>
    <mergeCell ref="DPS14:DPX14"/>
    <mergeCell ref="DWW14:DXB14"/>
    <mergeCell ref="DXC14:DXH14"/>
    <mergeCell ref="DXI14:DXN14"/>
    <mergeCell ref="DXO14:DXT14"/>
    <mergeCell ref="DXU14:DXZ14"/>
    <mergeCell ref="DVS14:DVX14"/>
    <mergeCell ref="DVY14:DWD14"/>
    <mergeCell ref="DWE14:DWJ14"/>
    <mergeCell ref="DWK14:DWP14"/>
    <mergeCell ref="DWQ14:DWV14"/>
    <mergeCell ref="DUO14:DUT14"/>
    <mergeCell ref="DUU14:DUZ14"/>
    <mergeCell ref="DVA14:DVF14"/>
    <mergeCell ref="DVG14:DVL14"/>
    <mergeCell ref="DVM14:DVR14"/>
    <mergeCell ref="DTK14:DTP14"/>
    <mergeCell ref="DTQ14:DTV14"/>
    <mergeCell ref="DTW14:DUB14"/>
    <mergeCell ref="DUC14:DUH14"/>
    <mergeCell ref="DUI14:DUN14"/>
    <mergeCell ref="EBM14:EBR14"/>
    <mergeCell ref="EBS14:EBX14"/>
    <mergeCell ref="EBY14:ECD14"/>
    <mergeCell ref="ECE14:ECJ14"/>
    <mergeCell ref="ECK14:ECP14"/>
    <mergeCell ref="EAI14:EAN14"/>
    <mergeCell ref="EAO14:EAT14"/>
    <mergeCell ref="EAU14:EAZ14"/>
    <mergeCell ref="EBA14:EBF14"/>
    <mergeCell ref="EBG14:EBL14"/>
    <mergeCell ref="DZE14:DZJ14"/>
    <mergeCell ref="DZK14:DZP14"/>
    <mergeCell ref="DZQ14:DZV14"/>
    <mergeCell ref="DZW14:EAB14"/>
    <mergeCell ref="EAC14:EAH14"/>
    <mergeCell ref="DYA14:DYF14"/>
    <mergeCell ref="DYG14:DYL14"/>
    <mergeCell ref="DYM14:DYR14"/>
    <mergeCell ref="DYS14:DYX14"/>
    <mergeCell ref="DYY14:DZD14"/>
    <mergeCell ref="EGC14:EGH14"/>
    <mergeCell ref="EGI14:EGN14"/>
    <mergeCell ref="EGO14:EGT14"/>
    <mergeCell ref="EGU14:EGZ14"/>
    <mergeCell ref="EHA14:EHF14"/>
    <mergeCell ref="EEY14:EFD14"/>
    <mergeCell ref="EFE14:EFJ14"/>
    <mergeCell ref="EFK14:EFP14"/>
    <mergeCell ref="EFQ14:EFV14"/>
    <mergeCell ref="EFW14:EGB14"/>
    <mergeCell ref="EDU14:EDZ14"/>
    <mergeCell ref="EEA14:EEF14"/>
    <mergeCell ref="EEG14:EEL14"/>
    <mergeCell ref="EEM14:EER14"/>
    <mergeCell ref="EES14:EEX14"/>
    <mergeCell ref="ECQ14:ECV14"/>
    <mergeCell ref="ECW14:EDB14"/>
    <mergeCell ref="EDC14:EDH14"/>
    <mergeCell ref="EDI14:EDN14"/>
    <mergeCell ref="EDO14:EDT14"/>
    <mergeCell ref="EKS14:EKX14"/>
    <mergeCell ref="EKY14:ELD14"/>
    <mergeCell ref="ELE14:ELJ14"/>
    <mergeCell ref="ELK14:ELP14"/>
    <mergeCell ref="ELQ14:ELV14"/>
    <mergeCell ref="EJO14:EJT14"/>
    <mergeCell ref="EJU14:EJZ14"/>
    <mergeCell ref="EKA14:EKF14"/>
    <mergeCell ref="EKG14:EKL14"/>
    <mergeCell ref="EKM14:EKR14"/>
    <mergeCell ref="EIK14:EIP14"/>
    <mergeCell ref="EIQ14:EIV14"/>
    <mergeCell ref="EIW14:EJB14"/>
    <mergeCell ref="EJC14:EJH14"/>
    <mergeCell ref="EJI14:EJN14"/>
    <mergeCell ref="EHG14:EHL14"/>
    <mergeCell ref="EHM14:EHR14"/>
    <mergeCell ref="EHS14:EHX14"/>
    <mergeCell ref="EHY14:EID14"/>
    <mergeCell ref="EIE14:EIJ14"/>
    <mergeCell ref="EPI14:EPN14"/>
    <mergeCell ref="EPO14:EPT14"/>
    <mergeCell ref="EPU14:EPZ14"/>
    <mergeCell ref="EQA14:EQF14"/>
    <mergeCell ref="EQG14:EQL14"/>
    <mergeCell ref="EOE14:EOJ14"/>
    <mergeCell ref="EOK14:EOP14"/>
    <mergeCell ref="EOQ14:EOV14"/>
    <mergeCell ref="EOW14:EPB14"/>
    <mergeCell ref="EPC14:EPH14"/>
    <mergeCell ref="ENA14:ENF14"/>
    <mergeCell ref="ENG14:ENL14"/>
    <mergeCell ref="ENM14:ENR14"/>
    <mergeCell ref="ENS14:ENX14"/>
    <mergeCell ref="ENY14:EOD14"/>
    <mergeCell ref="ELW14:EMB14"/>
    <mergeCell ref="EMC14:EMH14"/>
    <mergeCell ref="EMI14:EMN14"/>
    <mergeCell ref="EMO14:EMT14"/>
    <mergeCell ref="EMU14:EMZ14"/>
    <mergeCell ref="ETY14:EUD14"/>
    <mergeCell ref="EUE14:EUJ14"/>
    <mergeCell ref="EUK14:EUP14"/>
    <mergeCell ref="EUQ14:EUV14"/>
    <mergeCell ref="EUW14:EVB14"/>
    <mergeCell ref="ESU14:ESZ14"/>
    <mergeCell ref="ETA14:ETF14"/>
    <mergeCell ref="ETG14:ETL14"/>
    <mergeCell ref="ETM14:ETR14"/>
    <mergeCell ref="ETS14:ETX14"/>
    <mergeCell ref="ERQ14:ERV14"/>
    <mergeCell ref="ERW14:ESB14"/>
    <mergeCell ref="ESC14:ESH14"/>
    <mergeCell ref="ESI14:ESN14"/>
    <mergeCell ref="ESO14:EST14"/>
    <mergeCell ref="EQM14:EQR14"/>
    <mergeCell ref="EQS14:EQX14"/>
    <mergeCell ref="EQY14:ERD14"/>
    <mergeCell ref="ERE14:ERJ14"/>
    <mergeCell ref="ERK14:ERP14"/>
    <mergeCell ref="EYO14:EYT14"/>
    <mergeCell ref="EYU14:EYZ14"/>
    <mergeCell ref="EZA14:EZF14"/>
    <mergeCell ref="EZG14:EZL14"/>
    <mergeCell ref="EZM14:EZR14"/>
    <mergeCell ref="EXK14:EXP14"/>
    <mergeCell ref="EXQ14:EXV14"/>
    <mergeCell ref="EXW14:EYB14"/>
    <mergeCell ref="EYC14:EYH14"/>
    <mergeCell ref="EYI14:EYN14"/>
    <mergeCell ref="EWG14:EWL14"/>
    <mergeCell ref="EWM14:EWR14"/>
    <mergeCell ref="EWS14:EWX14"/>
    <mergeCell ref="EWY14:EXD14"/>
    <mergeCell ref="EXE14:EXJ14"/>
    <mergeCell ref="EVC14:EVH14"/>
    <mergeCell ref="EVI14:EVN14"/>
    <mergeCell ref="EVO14:EVT14"/>
    <mergeCell ref="EVU14:EVZ14"/>
    <mergeCell ref="EWA14:EWF14"/>
    <mergeCell ref="FDE14:FDJ14"/>
    <mergeCell ref="FDK14:FDP14"/>
    <mergeCell ref="FDQ14:FDV14"/>
    <mergeCell ref="FDW14:FEB14"/>
    <mergeCell ref="FEC14:FEH14"/>
    <mergeCell ref="FCA14:FCF14"/>
    <mergeCell ref="FCG14:FCL14"/>
    <mergeCell ref="FCM14:FCR14"/>
    <mergeCell ref="FCS14:FCX14"/>
    <mergeCell ref="FCY14:FDD14"/>
    <mergeCell ref="FAW14:FBB14"/>
    <mergeCell ref="FBC14:FBH14"/>
    <mergeCell ref="FBI14:FBN14"/>
    <mergeCell ref="FBO14:FBT14"/>
    <mergeCell ref="FBU14:FBZ14"/>
    <mergeCell ref="EZS14:EZX14"/>
    <mergeCell ref="EZY14:FAD14"/>
    <mergeCell ref="FAE14:FAJ14"/>
    <mergeCell ref="FAK14:FAP14"/>
    <mergeCell ref="FAQ14:FAV14"/>
    <mergeCell ref="FHU14:FHZ14"/>
    <mergeCell ref="FIA14:FIF14"/>
    <mergeCell ref="FIG14:FIL14"/>
    <mergeCell ref="FIM14:FIR14"/>
    <mergeCell ref="FIS14:FIX14"/>
    <mergeCell ref="FGQ14:FGV14"/>
    <mergeCell ref="FGW14:FHB14"/>
    <mergeCell ref="FHC14:FHH14"/>
    <mergeCell ref="FHI14:FHN14"/>
    <mergeCell ref="FHO14:FHT14"/>
    <mergeCell ref="FFM14:FFR14"/>
    <mergeCell ref="FFS14:FFX14"/>
    <mergeCell ref="FFY14:FGD14"/>
    <mergeCell ref="FGE14:FGJ14"/>
    <mergeCell ref="FGK14:FGP14"/>
    <mergeCell ref="FEI14:FEN14"/>
    <mergeCell ref="FEO14:FET14"/>
    <mergeCell ref="FEU14:FEZ14"/>
    <mergeCell ref="FFA14:FFF14"/>
    <mergeCell ref="FFG14:FFL14"/>
    <mergeCell ref="FMK14:FMP14"/>
    <mergeCell ref="FMQ14:FMV14"/>
    <mergeCell ref="FMW14:FNB14"/>
    <mergeCell ref="FNC14:FNH14"/>
    <mergeCell ref="FNI14:FNN14"/>
    <mergeCell ref="FLG14:FLL14"/>
    <mergeCell ref="FLM14:FLR14"/>
    <mergeCell ref="FLS14:FLX14"/>
    <mergeCell ref="FLY14:FMD14"/>
    <mergeCell ref="FME14:FMJ14"/>
    <mergeCell ref="FKC14:FKH14"/>
    <mergeCell ref="FKI14:FKN14"/>
    <mergeCell ref="FKO14:FKT14"/>
    <mergeCell ref="FKU14:FKZ14"/>
    <mergeCell ref="FLA14:FLF14"/>
    <mergeCell ref="FIY14:FJD14"/>
    <mergeCell ref="FJE14:FJJ14"/>
    <mergeCell ref="FJK14:FJP14"/>
    <mergeCell ref="FJQ14:FJV14"/>
    <mergeCell ref="FJW14:FKB14"/>
    <mergeCell ref="FRA14:FRF14"/>
    <mergeCell ref="FRG14:FRL14"/>
    <mergeCell ref="FRM14:FRR14"/>
    <mergeCell ref="FRS14:FRX14"/>
    <mergeCell ref="FRY14:FSD14"/>
    <mergeCell ref="FPW14:FQB14"/>
    <mergeCell ref="FQC14:FQH14"/>
    <mergeCell ref="FQI14:FQN14"/>
    <mergeCell ref="FQO14:FQT14"/>
    <mergeCell ref="FQU14:FQZ14"/>
    <mergeCell ref="FOS14:FOX14"/>
    <mergeCell ref="FOY14:FPD14"/>
    <mergeCell ref="FPE14:FPJ14"/>
    <mergeCell ref="FPK14:FPP14"/>
    <mergeCell ref="FPQ14:FPV14"/>
    <mergeCell ref="FNO14:FNT14"/>
    <mergeCell ref="FNU14:FNZ14"/>
    <mergeCell ref="FOA14:FOF14"/>
    <mergeCell ref="FOG14:FOL14"/>
    <mergeCell ref="FOM14:FOR14"/>
    <mergeCell ref="FVQ14:FVV14"/>
    <mergeCell ref="FVW14:FWB14"/>
    <mergeCell ref="FWC14:FWH14"/>
    <mergeCell ref="FWI14:FWN14"/>
    <mergeCell ref="FWO14:FWT14"/>
    <mergeCell ref="FUM14:FUR14"/>
    <mergeCell ref="FUS14:FUX14"/>
    <mergeCell ref="FUY14:FVD14"/>
    <mergeCell ref="FVE14:FVJ14"/>
    <mergeCell ref="FVK14:FVP14"/>
    <mergeCell ref="FTI14:FTN14"/>
    <mergeCell ref="FTO14:FTT14"/>
    <mergeCell ref="FTU14:FTZ14"/>
    <mergeCell ref="FUA14:FUF14"/>
    <mergeCell ref="FUG14:FUL14"/>
    <mergeCell ref="FSE14:FSJ14"/>
    <mergeCell ref="FSK14:FSP14"/>
    <mergeCell ref="FSQ14:FSV14"/>
    <mergeCell ref="FSW14:FTB14"/>
    <mergeCell ref="FTC14:FTH14"/>
    <mergeCell ref="GAG14:GAL14"/>
    <mergeCell ref="GAM14:GAR14"/>
    <mergeCell ref="GAS14:GAX14"/>
    <mergeCell ref="GAY14:GBD14"/>
    <mergeCell ref="GBE14:GBJ14"/>
    <mergeCell ref="FZC14:FZH14"/>
    <mergeCell ref="FZI14:FZN14"/>
    <mergeCell ref="FZO14:FZT14"/>
    <mergeCell ref="FZU14:FZZ14"/>
    <mergeCell ref="GAA14:GAF14"/>
    <mergeCell ref="FXY14:FYD14"/>
    <mergeCell ref="FYE14:FYJ14"/>
    <mergeCell ref="FYK14:FYP14"/>
    <mergeCell ref="FYQ14:FYV14"/>
    <mergeCell ref="FYW14:FZB14"/>
    <mergeCell ref="FWU14:FWZ14"/>
    <mergeCell ref="FXA14:FXF14"/>
    <mergeCell ref="FXG14:FXL14"/>
    <mergeCell ref="FXM14:FXR14"/>
    <mergeCell ref="FXS14:FXX14"/>
    <mergeCell ref="GEW14:GFB14"/>
    <mergeCell ref="GFC14:GFH14"/>
    <mergeCell ref="GFI14:GFN14"/>
    <mergeCell ref="GFO14:GFT14"/>
    <mergeCell ref="GFU14:GFZ14"/>
    <mergeCell ref="GDS14:GDX14"/>
    <mergeCell ref="GDY14:GED14"/>
    <mergeCell ref="GEE14:GEJ14"/>
    <mergeCell ref="GEK14:GEP14"/>
    <mergeCell ref="GEQ14:GEV14"/>
    <mergeCell ref="GCO14:GCT14"/>
    <mergeCell ref="GCU14:GCZ14"/>
    <mergeCell ref="GDA14:GDF14"/>
    <mergeCell ref="GDG14:GDL14"/>
    <mergeCell ref="GDM14:GDR14"/>
    <mergeCell ref="GBK14:GBP14"/>
    <mergeCell ref="GBQ14:GBV14"/>
    <mergeCell ref="GBW14:GCB14"/>
    <mergeCell ref="GCC14:GCH14"/>
    <mergeCell ref="GCI14:GCN14"/>
    <mergeCell ref="GJM14:GJR14"/>
    <mergeCell ref="GJS14:GJX14"/>
    <mergeCell ref="GJY14:GKD14"/>
    <mergeCell ref="GKE14:GKJ14"/>
    <mergeCell ref="GKK14:GKP14"/>
    <mergeCell ref="GII14:GIN14"/>
    <mergeCell ref="GIO14:GIT14"/>
    <mergeCell ref="GIU14:GIZ14"/>
    <mergeCell ref="GJA14:GJF14"/>
    <mergeCell ref="GJG14:GJL14"/>
    <mergeCell ref="GHE14:GHJ14"/>
    <mergeCell ref="GHK14:GHP14"/>
    <mergeCell ref="GHQ14:GHV14"/>
    <mergeCell ref="GHW14:GIB14"/>
    <mergeCell ref="GIC14:GIH14"/>
    <mergeCell ref="GGA14:GGF14"/>
    <mergeCell ref="GGG14:GGL14"/>
    <mergeCell ref="GGM14:GGR14"/>
    <mergeCell ref="GGS14:GGX14"/>
    <mergeCell ref="GGY14:GHD14"/>
    <mergeCell ref="GOC14:GOH14"/>
    <mergeCell ref="GOI14:GON14"/>
    <mergeCell ref="GOO14:GOT14"/>
    <mergeCell ref="GOU14:GOZ14"/>
    <mergeCell ref="GPA14:GPF14"/>
    <mergeCell ref="GMY14:GND14"/>
    <mergeCell ref="GNE14:GNJ14"/>
    <mergeCell ref="GNK14:GNP14"/>
    <mergeCell ref="GNQ14:GNV14"/>
    <mergeCell ref="GNW14:GOB14"/>
    <mergeCell ref="GLU14:GLZ14"/>
    <mergeCell ref="GMA14:GMF14"/>
    <mergeCell ref="GMG14:GML14"/>
    <mergeCell ref="GMM14:GMR14"/>
    <mergeCell ref="GMS14:GMX14"/>
    <mergeCell ref="GKQ14:GKV14"/>
    <mergeCell ref="GKW14:GLB14"/>
    <mergeCell ref="GLC14:GLH14"/>
    <mergeCell ref="GLI14:GLN14"/>
    <mergeCell ref="GLO14:GLT14"/>
    <mergeCell ref="GSS14:GSX14"/>
    <mergeCell ref="GSY14:GTD14"/>
    <mergeCell ref="GTE14:GTJ14"/>
    <mergeCell ref="GTK14:GTP14"/>
    <mergeCell ref="GTQ14:GTV14"/>
    <mergeCell ref="GRO14:GRT14"/>
    <mergeCell ref="GRU14:GRZ14"/>
    <mergeCell ref="GSA14:GSF14"/>
    <mergeCell ref="GSG14:GSL14"/>
    <mergeCell ref="GSM14:GSR14"/>
    <mergeCell ref="GQK14:GQP14"/>
    <mergeCell ref="GQQ14:GQV14"/>
    <mergeCell ref="GQW14:GRB14"/>
    <mergeCell ref="GRC14:GRH14"/>
    <mergeCell ref="GRI14:GRN14"/>
    <mergeCell ref="GPG14:GPL14"/>
    <mergeCell ref="GPM14:GPR14"/>
    <mergeCell ref="GPS14:GPX14"/>
    <mergeCell ref="GPY14:GQD14"/>
    <mergeCell ref="GQE14:GQJ14"/>
    <mergeCell ref="GXI14:GXN14"/>
    <mergeCell ref="GXO14:GXT14"/>
    <mergeCell ref="GXU14:GXZ14"/>
    <mergeCell ref="GYA14:GYF14"/>
    <mergeCell ref="GYG14:GYL14"/>
    <mergeCell ref="GWE14:GWJ14"/>
    <mergeCell ref="GWK14:GWP14"/>
    <mergeCell ref="GWQ14:GWV14"/>
    <mergeCell ref="GWW14:GXB14"/>
    <mergeCell ref="GXC14:GXH14"/>
    <mergeCell ref="GVA14:GVF14"/>
    <mergeCell ref="GVG14:GVL14"/>
    <mergeCell ref="GVM14:GVR14"/>
    <mergeCell ref="GVS14:GVX14"/>
    <mergeCell ref="GVY14:GWD14"/>
    <mergeCell ref="GTW14:GUB14"/>
    <mergeCell ref="GUC14:GUH14"/>
    <mergeCell ref="GUI14:GUN14"/>
    <mergeCell ref="GUO14:GUT14"/>
    <mergeCell ref="GUU14:GUZ14"/>
    <mergeCell ref="HBY14:HCD14"/>
    <mergeCell ref="HCE14:HCJ14"/>
    <mergeCell ref="HCK14:HCP14"/>
    <mergeCell ref="HCQ14:HCV14"/>
    <mergeCell ref="HCW14:HDB14"/>
    <mergeCell ref="HAU14:HAZ14"/>
    <mergeCell ref="HBA14:HBF14"/>
    <mergeCell ref="HBG14:HBL14"/>
    <mergeCell ref="HBM14:HBR14"/>
    <mergeCell ref="HBS14:HBX14"/>
    <mergeCell ref="GZQ14:GZV14"/>
    <mergeCell ref="GZW14:HAB14"/>
    <mergeCell ref="HAC14:HAH14"/>
    <mergeCell ref="HAI14:HAN14"/>
    <mergeCell ref="HAO14:HAT14"/>
    <mergeCell ref="GYM14:GYR14"/>
    <mergeCell ref="GYS14:GYX14"/>
    <mergeCell ref="GYY14:GZD14"/>
    <mergeCell ref="GZE14:GZJ14"/>
    <mergeCell ref="GZK14:GZP14"/>
    <mergeCell ref="HGO14:HGT14"/>
    <mergeCell ref="HGU14:HGZ14"/>
    <mergeCell ref="HHA14:HHF14"/>
    <mergeCell ref="HHG14:HHL14"/>
    <mergeCell ref="HHM14:HHR14"/>
    <mergeCell ref="HFK14:HFP14"/>
    <mergeCell ref="HFQ14:HFV14"/>
    <mergeCell ref="HFW14:HGB14"/>
    <mergeCell ref="HGC14:HGH14"/>
    <mergeCell ref="HGI14:HGN14"/>
    <mergeCell ref="HEG14:HEL14"/>
    <mergeCell ref="HEM14:HER14"/>
    <mergeCell ref="HES14:HEX14"/>
    <mergeCell ref="HEY14:HFD14"/>
    <mergeCell ref="HFE14:HFJ14"/>
    <mergeCell ref="HDC14:HDH14"/>
    <mergeCell ref="HDI14:HDN14"/>
    <mergeCell ref="HDO14:HDT14"/>
    <mergeCell ref="HDU14:HDZ14"/>
    <mergeCell ref="HEA14:HEF14"/>
    <mergeCell ref="HLE14:HLJ14"/>
    <mergeCell ref="HLK14:HLP14"/>
    <mergeCell ref="HLQ14:HLV14"/>
    <mergeCell ref="HLW14:HMB14"/>
    <mergeCell ref="HMC14:HMH14"/>
    <mergeCell ref="HKA14:HKF14"/>
    <mergeCell ref="HKG14:HKL14"/>
    <mergeCell ref="HKM14:HKR14"/>
    <mergeCell ref="HKS14:HKX14"/>
    <mergeCell ref="HKY14:HLD14"/>
    <mergeCell ref="HIW14:HJB14"/>
    <mergeCell ref="HJC14:HJH14"/>
    <mergeCell ref="HJI14:HJN14"/>
    <mergeCell ref="HJO14:HJT14"/>
    <mergeCell ref="HJU14:HJZ14"/>
    <mergeCell ref="HHS14:HHX14"/>
    <mergeCell ref="HHY14:HID14"/>
    <mergeCell ref="HIE14:HIJ14"/>
    <mergeCell ref="HIK14:HIP14"/>
    <mergeCell ref="HIQ14:HIV14"/>
    <mergeCell ref="HPU14:HPZ14"/>
    <mergeCell ref="HQA14:HQF14"/>
    <mergeCell ref="HQG14:HQL14"/>
    <mergeCell ref="HQM14:HQR14"/>
    <mergeCell ref="HQS14:HQX14"/>
    <mergeCell ref="HOQ14:HOV14"/>
    <mergeCell ref="HOW14:HPB14"/>
    <mergeCell ref="HPC14:HPH14"/>
    <mergeCell ref="HPI14:HPN14"/>
    <mergeCell ref="HPO14:HPT14"/>
    <mergeCell ref="HNM14:HNR14"/>
    <mergeCell ref="HNS14:HNX14"/>
    <mergeCell ref="HNY14:HOD14"/>
    <mergeCell ref="HOE14:HOJ14"/>
    <mergeCell ref="HOK14:HOP14"/>
    <mergeCell ref="HMI14:HMN14"/>
    <mergeCell ref="HMO14:HMT14"/>
    <mergeCell ref="HMU14:HMZ14"/>
    <mergeCell ref="HNA14:HNF14"/>
    <mergeCell ref="HNG14:HNL14"/>
    <mergeCell ref="HUK14:HUP14"/>
    <mergeCell ref="HUQ14:HUV14"/>
    <mergeCell ref="HUW14:HVB14"/>
    <mergeCell ref="HVC14:HVH14"/>
    <mergeCell ref="HVI14:HVN14"/>
    <mergeCell ref="HTG14:HTL14"/>
    <mergeCell ref="HTM14:HTR14"/>
    <mergeCell ref="HTS14:HTX14"/>
    <mergeCell ref="HTY14:HUD14"/>
    <mergeCell ref="HUE14:HUJ14"/>
    <mergeCell ref="HSC14:HSH14"/>
    <mergeCell ref="HSI14:HSN14"/>
    <mergeCell ref="HSO14:HST14"/>
    <mergeCell ref="HSU14:HSZ14"/>
    <mergeCell ref="HTA14:HTF14"/>
    <mergeCell ref="HQY14:HRD14"/>
    <mergeCell ref="HRE14:HRJ14"/>
    <mergeCell ref="HRK14:HRP14"/>
    <mergeCell ref="HRQ14:HRV14"/>
    <mergeCell ref="HRW14:HSB14"/>
    <mergeCell ref="HZA14:HZF14"/>
    <mergeCell ref="HZG14:HZL14"/>
    <mergeCell ref="HZM14:HZR14"/>
    <mergeCell ref="HZS14:HZX14"/>
    <mergeCell ref="HZY14:IAD14"/>
    <mergeCell ref="HXW14:HYB14"/>
    <mergeCell ref="HYC14:HYH14"/>
    <mergeCell ref="HYI14:HYN14"/>
    <mergeCell ref="HYO14:HYT14"/>
    <mergeCell ref="HYU14:HYZ14"/>
    <mergeCell ref="HWS14:HWX14"/>
    <mergeCell ref="HWY14:HXD14"/>
    <mergeCell ref="HXE14:HXJ14"/>
    <mergeCell ref="HXK14:HXP14"/>
    <mergeCell ref="HXQ14:HXV14"/>
    <mergeCell ref="HVO14:HVT14"/>
    <mergeCell ref="HVU14:HVZ14"/>
    <mergeCell ref="HWA14:HWF14"/>
    <mergeCell ref="HWG14:HWL14"/>
    <mergeCell ref="HWM14:HWR14"/>
    <mergeCell ref="IDQ14:IDV14"/>
    <mergeCell ref="IDW14:IEB14"/>
    <mergeCell ref="IEC14:IEH14"/>
    <mergeCell ref="IEI14:IEN14"/>
    <mergeCell ref="IEO14:IET14"/>
    <mergeCell ref="ICM14:ICR14"/>
    <mergeCell ref="ICS14:ICX14"/>
    <mergeCell ref="ICY14:IDD14"/>
    <mergeCell ref="IDE14:IDJ14"/>
    <mergeCell ref="IDK14:IDP14"/>
    <mergeCell ref="IBI14:IBN14"/>
    <mergeCell ref="IBO14:IBT14"/>
    <mergeCell ref="IBU14:IBZ14"/>
    <mergeCell ref="ICA14:ICF14"/>
    <mergeCell ref="ICG14:ICL14"/>
    <mergeCell ref="IAE14:IAJ14"/>
    <mergeCell ref="IAK14:IAP14"/>
    <mergeCell ref="IAQ14:IAV14"/>
    <mergeCell ref="IAW14:IBB14"/>
    <mergeCell ref="IBC14:IBH14"/>
    <mergeCell ref="IIG14:IIL14"/>
    <mergeCell ref="IIM14:IIR14"/>
    <mergeCell ref="IIS14:IIX14"/>
    <mergeCell ref="IIY14:IJD14"/>
    <mergeCell ref="IJE14:IJJ14"/>
    <mergeCell ref="IHC14:IHH14"/>
    <mergeCell ref="IHI14:IHN14"/>
    <mergeCell ref="IHO14:IHT14"/>
    <mergeCell ref="IHU14:IHZ14"/>
    <mergeCell ref="IIA14:IIF14"/>
    <mergeCell ref="IFY14:IGD14"/>
    <mergeCell ref="IGE14:IGJ14"/>
    <mergeCell ref="IGK14:IGP14"/>
    <mergeCell ref="IGQ14:IGV14"/>
    <mergeCell ref="IGW14:IHB14"/>
    <mergeCell ref="IEU14:IEZ14"/>
    <mergeCell ref="IFA14:IFF14"/>
    <mergeCell ref="IFG14:IFL14"/>
    <mergeCell ref="IFM14:IFR14"/>
    <mergeCell ref="IFS14:IFX14"/>
    <mergeCell ref="IMW14:INB14"/>
    <mergeCell ref="INC14:INH14"/>
    <mergeCell ref="INI14:INN14"/>
    <mergeCell ref="INO14:INT14"/>
    <mergeCell ref="INU14:INZ14"/>
    <mergeCell ref="ILS14:ILX14"/>
    <mergeCell ref="ILY14:IMD14"/>
    <mergeCell ref="IME14:IMJ14"/>
    <mergeCell ref="IMK14:IMP14"/>
    <mergeCell ref="IMQ14:IMV14"/>
    <mergeCell ref="IKO14:IKT14"/>
    <mergeCell ref="IKU14:IKZ14"/>
    <mergeCell ref="ILA14:ILF14"/>
    <mergeCell ref="ILG14:ILL14"/>
    <mergeCell ref="ILM14:ILR14"/>
    <mergeCell ref="IJK14:IJP14"/>
    <mergeCell ref="IJQ14:IJV14"/>
    <mergeCell ref="IJW14:IKB14"/>
    <mergeCell ref="IKC14:IKH14"/>
    <mergeCell ref="IKI14:IKN14"/>
    <mergeCell ref="IRM14:IRR14"/>
    <mergeCell ref="IRS14:IRX14"/>
    <mergeCell ref="IRY14:ISD14"/>
    <mergeCell ref="ISE14:ISJ14"/>
    <mergeCell ref="ISK14:ISP14"/>
    <mergeCell ref="IQI14:IQN14"/>
    <mergeCell ref="IQO14:IQT14"/>
    <mergeCell ref="IQU14:IQZ14"/>
    <mergeCell ref="IRA14:IRF14"/>
    <mergeCell ref="IRG14:IRL14"/>
    <mergeCell ref="IPE14:IPJ14"/>
    <mergeCell ref="IPK14:IPP14"/>
    <mergeCell ref="IPQ14:IPV14"/>
    <mergeCell ref="IPW14:IQB14"/>
    <mergeCell ref="IQC14:IQH14"/>
    <mergeCell ref="IOA14:IOF14"/>
    <mergeCell ref="IOG14:IOL14"/>
    <mergeCell ref="IOM14:IOR14"/>
    <mergeCell ref="IOS14:IOX14"/>
    <mergeCell ref="IOY14:IPD14"/>
    <mergeCell ref="IWC14:IWH14"/>
    <mergeCell ref="IWI14:IWN14"/>
    <mergeCell ref="IWO14:IWT14"/>
    <mergeCell ref="IWU14:IWZ14"/>
    <mergeCell ref="IXA14:IXF14"/>
    <mergeCell ref="IUY14:IVD14"/>
    <mergeCell ref="IVE14:IVJ14"/>
    <mergeCell ref="IVK14:IVP14"/>
    <mergeCell ref="IVQ14:IVV14"/>
    <mergeCell ref="IVW14:IWB14"/>
    <mergeCell ref="ITU14:ITZ14"/>
    <mergeCell ref="IUA14:IUF14"/>
    <mergeCell ref="IUG14:IUL14"/>
    <mergeCell ref="IUM14:IUR14"/>
    <mergeCell ref="IUS14:IUX14"/>
    <mergeCell ref="ISQ14:ISV14"/>
    <mergeCell ref="ISW14:ITB14"/>
    <mergeCell ref="ITC14:ITH14"/>
    <mergeCell ref="ITI14:ITN14"/>
    <mergeCell ref="ITO14:ITT14"/>
    <mergeCell ref="JAS14:JAX14"/>
    <mergeCell ref="JAY14:JBD14"/>
    <mergeCell ref="JBE14:JBJ14"/>
    <mergeCell ref="JBK14:JBP14"/>
    <mergeCell ref="JBQ14:JBV14"/>
    <mergeCell ref="IZO14:IZT14"/>
    <mergeCell ref="IZU14:IZZ14"/>
    <mergeCell ref="JAA14:JAF14"/>
    <mergeCell ref="JAG14:JAL14"/>
    <mergeCell ref="JAM14:JAR14"/>
    <mergeCell ref="IYK14:IYP14"/>
    <mergeCell ref="IYQ14:IYV14"/>
    <mergeCell ref="IYW14:IZB14"/>
    <mergeCell ref="IZC14:IZH14"/>
    <mergeCell ref="IZI14:IZN14"/>
    <mergeCell ref="IXG14:IXL14"/>
    <mergeCell ref="IXM14:IXR14"/>
    <mergeCell ref="IXS14:IXX14"/>
    <mergeCell ref="IXY14:IYD14"/>
    <mergeCell ref="IYE14:IYJ14"/>
    <mergeCell ref="JFI14:JFN14"/>
    <mergeCell ref="JFO14:JFT14"/>
    <mergeCell ref="JFU14:JFZ14"/>
    <mergeCell ref="JGA14:JGF14"/>
    <mergeCell ref="JGG14:JGL14"/>
    <mergeCell ref="JEE14:JEJ14"/>
    <mergeCell ref="JEK14:JEP14"/>
    <mergeCell ref="JEQ14:JEV14"/>
    <mergeCell ref="JEW14:JFB14"/>
    <mergeCell ref="JFC14:JFH14"/>
    <mergeCell ref="JDA14:JDF14"/>
    <mergeCell ref="JDG14:JDL14"/>
    <mergeCell ref="JDM14:JDR14"/>
    <mergeCell ref="JDS14:JDX14"/>
    <mergeCell ref="JDY14:JED14"/>
    <mergeCell ref="JBW14:JCB14"/>
    <mergeCell ref="JCC14:JCH14"/>
    <mergeCell ref="JCI14:JCN14"/>
    <mergeCell ref="JCO14:JCT14"/>
    <mergeCell ref="JCU14:JCZ14"/>
    <mergeCell ref="JJY14:JKD14"/>
    <mergeCell ref="JKE14:JKJ14"/>
    <mergeCell ref="JKK14:JKP14"/>
    <mergeCell ref="JKQ14:JKV14"/>
    <mergeCell ref="JKW14:JLB14"/>
    <mergeCell ref="JIU14:JIZ14"/>
    <mergeCell ref="JJA14:JJF14"/>
    <mergeCell ref="JJG14:JJL14"/>
    <mergeCell ref="JJM14:JJR14"/>
    <mergeCell ref="JJS14:JJX14"/>
    <mergeCell ref="JHQ14:JHV14"/>
    <mergeCell ref="JHW14:JIB14"/>
    <mergeCell ref="JIC14:JIH14"/>
    <mergeCell ref="JII14:JIN14"/>
    <mergeCell ref="JIO14:JIT14"/>
    <mergeCell ref="JGM14:JGR14"/>
    <mergeCell ref="JGS14:JGX14"/>
    <mergeCell ref="JGY14:JHD14"/>
    <mergeCell ref="JHE14:JHJ14"/>
    <mergeCell ref="JHK14:JHP14"/>
    <mergeCell ref="JOO14:JOT14"/>
    <mergeCell ref="JOU14:JOZ14"/>
    <mergeCell ref="JPA14:JPF14"/>
    <mergeCell ref="JPG14:JPL14"/>
    <mergeCell ref="JPM14:JPR14"/>
    <mergeCell ref="JNK14:JNP14"/>
    <mergeCell ref="JNQ14:JNV14"/>
    <mergeCell ref="JNW14:JOB14"/>
    <mergeCell ref="JOC14:JOH14"/>
    <mergeCell ref="JOI14:JON14"/>
    <mergeCell ref="JMG14:JML14"/>
    <mergeCell ref="JMM14:JMR14"/>
    <mergeCell ref="JMS14:JMX14"/>
    <mergeCell ref="JMY14:JND14"/>
    <mergeCell ref="JNE14:JNJ14"/>
    <mergeCell ref="JLC14:JLH14"/>
    <mergeCell ref="JLI14:JLN14"/>
    <mergeCell ref="JLO14:JLT14"/>
    <mergeCell ref="JLU14:JLZ14"/>
    <mergeCell ref="JMA14:JMF14"/>
    <mergeCell ref="JTE14:JTJ14"/>
    <mergeCell ref="JTK14:JTP14"/>
    <mergeCell ref="JTQ14:JTV14"/>
    <mergeCell ref="JTW14:JUB14"/>
    <mergeCell ref="JUC14:JUH14"/>
    <mergeCell ref="JSA14:JSF14"/>
    <mergeCell ref="JSG14:JSL14"/>
    <mergeCell ref="JSM14:JSR14"/>
    <mergeCell ref="JSS14:JSX14"/>
    <mergeCell ref="JSY14:JTD14"/>
    <mergeCell ref="JQW14:JRB14"/>
    <mergeCell ref="JRC14:JRH14"/>
    <mergeCell ref="JRI14:JRN14"/>
    <mergeCell ref="JRO14:JRT14"/>
    <mergeCell ref="JRU14:JRZ14"/>
    <mergeCell ref="JPS14:JPX14"/>
    <mergeCell ref="JPY14:JQD14"/>
    <mergeCell ref="JQE14:JQJ14"/>
    <mergeCell ref="JQK14:JQP14"/>
    <mergeCell ref="JQQ14:JQV14"/>
    <mergeCell ref="JXU14:JXZ14"/>
    <mergeCell ref="JYA14:JYF14"/>
    <mergeCell ref="JYG14:JYL14"/>
    <mergeCell ref="JYM14:JYR14"/>
    <mergeCell ref="JYS14:JYX14"/>
    <mergeCell ref="JWQ14:JWV14"/>
    <mergeCell ref="JWW14:JXB14"/>
    <mergeCell ref="JXC14:JXH14"/>
    <mergeCell ref="JXI14:JXN14"/>
    <mergeCell ref="JXO14:JXT14"/>
    <mergeCell ref="JVM14:JVR14"/>
    <mergeCell ref="JVS14:JVX14"/>
    <mergeCell ref="JVY14:JWD14"/>
    <mergeCell ref="JWE14:JWJ14"/>
    <mergeCell ref="JWK14:JWP14"/>
    <mergeCell ref="JUI14:JUN14"/>
    <mergeCell ref="JUO14:JUT14"/>
    <mergeCell ref="JUU14:JUZ14"/>
    <mergeCell ref="JVA14:JVF14"/>
    <mergeCell ref="JVG14:JVL14"/>
    <mergeCell ref="KCK14:KCP14"/>
    <mergeCell ref="KCQ14:KCV14"/>
    <mergeCell ref="KCW14:KDB14"/>
    <mergeCell ref="KDC14:KDH14"/>
    <mergeCell ref="KDI14:KDN14"/>
    <mergeCell ref="KBG14:KBL14"/>
    <mergeCell ref="KBM14:KBR14"/>
    <mergeCell ref="KBS14:KBX14"/>
    <mergeCell ref="KBY14:KCD14"/>
    <mergeCell ref="KCE14:KCJ14"/>
    <mergeCell ref="KAC14:KAH14"/>
    <mergeCell ref="KAI14:KAN14"/>
    <mergeCell ref="KAO14:KAT14"/>
    <mergeCell ref="KAU14:KAZ14"/>
    <mergeCell ref="KBA14:KBF14"/>
    <mergeCell ref="JYY14:JZD14"/>
    <mergeCell ref="JZE14:JZJ14"/>
    <mergeCell ref="JZK14:JZP14"/>
    <mergeCell ref="JZQ14:JZV14"/>
    <mergeCell ref="JZW14:KAB14"/>
    <mergeCell ref="KHA14:KHF14"/>
    <mergeCell ref="KHG14:KHL14"/>
    <mergeCell ref="KHM14:KHR14"/>
    <mergeCell ref="KHS14:KHX14"/>
    <mergeCell ref="KHY14:KID14"/>
    <mergeCell ref="KFW14:KGB14"/>
    <mergeCell ref="KGC14:KGH14"/>
    <mergeCell ref="KGI14:KGN14"/>
    <mergeCell ref="KGO14:KGT14"/>
    <mergeCell ref="KGU14:KGZ14"/>
    <mergeCell ref="KES14:KEX14"/>
    <mergeCell ref="KEY14:KFD14"/>
    <mergeCell ref="KFE14:KFJ14"/>
    <mergeCell ref="KFK14:KFP14"/>
    <mergeCell ref="KFQ14:KFV14"/>
    <mergeCell ref="KDO14:KDT14"/>
    <mergeCell ref="KDU14:KDZ14"/>
    <mergeCell ref="KEA14:KEF14"/>
    <mergeCell ref="KEG14:KEL14"/>
    <mergeCell ref="KEM14:KER14"/>
    <mergeCell ref="KLQ14:KLV14"/>
    <mergeCell ref="KLW14:KMB14"/>
    <mergeCell ref="KMC14:KMH14"/>
    <mergeCell ref="KMI14:KMN14"/>
    <mergeCell ref="KMO14:KMT14"/>
    <mergeCell ref="KKM14:KKR14"/>
    <mergeCell ref="KKS14:KKX14"/>
    <mergeCell ref="KKY14:KLD14"/>
    <mergeCell ref="KLE14:KLJ14"/>
    <mergeCell ref="KLK14:KLP14"/>
    <mergeCell ref="KJI14:KJN14"/>
    <mergeCell ref="KJO14:KJT14"/>
    <mergeCell ref="KJU14:KJZ14"/>
    <mergeCell ref="KKA14:KKF14"/>
    <mergeCell ref="KKG14:KKL14"/>
    <mergeCell ref="KIE14:KIJ14"/>
    <mergeCell ref="KIK14:KIP14"/>
    <mergeCell ref="KIQ14:KIV14"/>
    <mergeCell ref="KIW14:KJB14"/>
    <mergeCell ref="KJC14:KJH14"/>
    <mergeCell ref="KQG14:KQL14"/>
    <mergeCell ref="KQM14:KQR14"/>
    <mergeCell ref="KQS14:KQX14"/>
    <mergeCell ref="KQY14:KRD14"/>
    <mergeCell ref="KRE14:KRJ14"/>
    <mergeCell ref="KPC14:KPH14"/>
    <mergeCell ref="KPI14:KPN14"/>
    <mergeCell ref="KPO14:KPT14"/>
    <mergeCell ref="KPU14:KPZ14"/>
    <mergeCell ref="KQA14:KQF14"/>
    <mergeCell ref="KNY14:KOD14"/>
    <mergeCell ref="KOE14:KOJ14"/>
    <mergeCell ref="KOK14:KOP14"/>
    <mergeCell ref="KOQ14:KOV14"/>
    <mergeCell ref="KOW14:KPB14"/>
    <mergeCell ref="KMU14:KMZ14"/>
    <mergeCell ref="KNA14:KNF14"/>
    <mergeCell ref="KNG14:KNL14"/>
    <mergeCell ref="KNM14:KNR14"/>
    <mergeCell ref="KNS14:KNX14"/>
    <mergeCell ref="KUW14:KVB14"/>
    <mergeCell ref="KVC14:KVH14"/>
    <mergeCell ref="KVI14:KVN14"/>
    <mergeCell ref="KVO14:KVT14"/>
    <mergeCell ref="KVU14:KVZ14"/>
    <mergeCell ref="KTS14:KTX14"/>
    <mergeCell ref="KTY14:KUD14"/>
    <mergeCell ref="KUE14:KUJ14"/>
    <mergeCell ref="KUK14:KUP14"/>
    <mergeCell ref="KUQ14:KUV14"/>
    <mergeCell ref="KSO14:KST14"/>
    <mergeCell ref="KSU14:KSZ14"/>
    <mergeCell ref="KTA14:KTF14"/>
    <mergeCell ref="KTG14:KTL14"/>
    <mergeCell ref="KTM14:KTR14"/>
    <mergeCell ref="KRK14:KRP14"/>
    <mergeCell ref="KRQ14:KRV14"/>
    <mergeCell ref="KRW14:KSB14"/>
    <mergeCell ref="KSC14:KSH14"/>
    <mergeCell ref="KSI14:KSN14"/>
    <mergeCell ref="KZM14:KZR14"/>
    <mergeCell ref="KZS14:KZX14"/>
    <mergeCell ref="KZY14:LAD14"/>
    <mergeCell ref="LAE14:LAJ14"/>
    <mergeCell ref="LAK14:LAP14"/>
    <mergeCell ref="KYI14:KYN14"/>
    <mergeCell ref="KYO14:KYT14"/>
    <mergeCell ref="KYU14:KYZ14"/>
    <mergeCell ref="KZA14:KZF14"/>
    <mergeCell ref="KZG14:KZL14"/>
    <mergeCell ref="KXE14:KXJ14"/>
    <mergeCell ref="KXK14:KXP14"/>
    <mergeCell ref="KXQ14:KXV14"/>
    <mergeCell ref="KXW14:KYB14"/>
    <mergeCell ref="KYC14:KYH14"/>
    <mergeCell ref="KWA14:KWF14"/>
    <mergeCell ref="KWG14:KWL14"/>
    <mergeCell ref="KWM14:KWR14"/>
    <mergeCell ref="KWS14:KWX14"/>
    <mergeCell ref="KWY14:KXD14"/>
    <mergeCell ref="LEC14:LEH14"/>
    <mergeCell ref="LEI14:LEN14"/>
    <mergeCell ref="LEO14:LET14"/>
    <mergeCell ref="LEU14:LEZ14"/>
    <mergeCell ref="LFA14:LFF14"/>
    <mergeCell ref="LCY14:LDD14"/>
    <mergeCell ref="LDE14:LDJ14"/>
    <mergeCell ref="LDK14:LDP14"/>
    <mergeCell ref="LDQ14:LDV14"/>
    <mergeCell ref="LDW14:LEB14"/>
    <mergeCell ref="LBU14:LBZ14"/>
    <mergeCell ref="LCA14:LCF14"/>
    <mergeCell ref="LCG14:LCL14"/>
    <mergeCell ref="LCM14:LCR14"/>
    <mergeCell ref="LCS14:LCX14"/>
    <mergeCell ref="LAQ14:LAV14"/>
    <mergeCell ref="LAW14:LBB14"/>
    <mergeCell ref="LBC14:LBH14"/>
    <mergeCell ref="LBI14:LBN14"/>
    <mergeCell ref="LBO14:LBT14"/>
    <mergeCell ref="LIS14:LIX14"/>
    <mergeCell ref="LIY14:LJD14"/>
    <mergeCell ref="LJE14:LJJ14"/>
    <mergeCell ref="LJK14:LJP14"/>
    <mergeCell ref="LJQ14:LJV14"/>
    <mergeCell ref="LHO14:LHT14"/>
    <mergeCell ref="LHU14:LHZ14"/>
    <mergeCell ref="LIA14:LIF14"/>
    <mergeCell ref="LIG14:LIL14"/>
    <mergeCell ref="LIM14:LIR14"/>
    <mergeCell ref="LGK14:LGP14"/>
    <mergeCell ref="LGQ14:LGV14"/>
    <mergeCell ref="LGW14:LHB14"/>
    <mergeCell ref="LHC14:LHH14"/>
    <mergeCell ref="LHI14:LHN14"/>
    <mergeCell ref="LFG14:LFL14"/>
    <mergeCell ref="LFM14:LFR14"/>
    <mergeCell ref="LFS14:LFX14"/>
    <mergeCell ref="LFY14:LGD14"/>
    <mergeCell ref="LGE14:LGJ14"/>
    <mergeCell ref="LNI14:LNN14"/>
    <mergeCell ref="LNO14:LNT14"/>
    <mergeCell ref="LNU14:LNZ14"/>
    <mergeCell ref="LOA14:LOF14"/>
    <mergeCell ref="LOG14:LOL14"/>
    <mergeCell ref="LME14:LMJ14"/>
    <mergeCell ref="LMK14:LMP14"/>
    <mergeCell ref="LMQ14:LMV14"/>
    <mergeCell ref="LMW14:LNB14"/>
    <mergeCell ref="LNC14:LNH14"/>
    <mergeCell ref="LLA14:LLF14"/>
    <mergeCell ref="LLG14:LLL14"/>
    <mergeCell ref="LLM14:LLR14"/>
    <mergeCell ref="LLS14:LLX14"/>
    <mergeCell ref="LLY14:LMD14"/>
    <mergeCell ref="LJW14:LKB14"/>
    <mergeCell ref="LKC14:LKH14"/>
    <mergeCell ref="LKI14:LKN14"/>
    <mergeCell ref="LKO14:LKT14"/>
    <mergeCell ref="LKU14:LKZ14"/>
    <mergeCell ref="LRY14:LSD14"/>
    <mergeCell ref="LSE14:LSJ14"/>
    <mergeCell ref="LSK14:LSP14"/>
    <mergeCell ref="LSQ14:LSV14"/>
    <mergeCell ref="LSW14:LTB14"/>
    <mergeCell ref="LQU14:LQZ14"/>
    <mergeCell ref="LRA14:LRF14"/>
    <mergeCell ref="LRG14:LRL14"/>
    <mergeCell ref="LRM14:LRR14"/>
    <mergeCell ref="LRS14:LRX14"/>
    <mergeCell ref="LPQ14:LPV14"/>
    <mergeCell ref="LPW14:LQB14"/>
    <mergeCell ref="LQC14:LQH14"/>
    <mergeCell ref="LQI14:LQN14"/>
    <mergeCell ref="LQO14:LQT14"/>
    <mergeCell ref="LOM14:LOR14"/>
    <mergeCell ref="LOS14:LOX14"/>
    <mergeCell ref="LOY14:LPD14"/>
    <mergeCell ref="LPE14:LPJ14"/>
    <mergeCell ref="LPK14:LPP14"/>
    <mergeCell ref="LWO14:LWT14"/>
    <mergeCell ref="LWU14:LWZ14"/>
    <mergeCell ref="LXA14:LXF14"/>
    <mergeCell ref="LXG14:LXL14"/>
    <mergeCell ref="LXM14:LXR14"/>
    <mergeCell ref="LVK14:LVP14"/>
    <mergeCell ref="LVQ14:LVV14"/>
    <mergeCell ref="LVW14:LWB14"/>
    <mergeCell ref="LWC14:LWH14"/>
    <mergeCell ref="LWI14:LWN14"/>
    <mergeCell ref="LUG14:LUL14"/>
    <mergeCell ref="LUM14:LUR14"/>
    <mergeCell ref="LUS14:LUX14"/>
    <mergeCell ref="LUY14:LVD14"/>
    <mergeCell ref="LVE14:LVJ14"/>
    <mergeCell ref="LTC14:LTH14"/>
    <mergeCell ref="LTI14:LTN14"/>
    <mergeCell ref="LTO14:LTT14"/>
    <mergeCell ref="LTU14:LTZ14"/>
    <mergeCell ref="LUA14:LUF14"/>
    <mergeCell ref="MBE14:MBJ14"/>
    <mergeCell ref="MBK14:MBP14"/>
    <mergeCell ref="MBQ14:MBV14"/>
    <mergeCell ref="MBW14:MCB14"/>
    <mergeCell ref="MCC14:MCH14"/>
    <mergeCell ref="MAA14:MAF14"/>
    <mergeCell ref="MAG14:MAL14"/>
    <mergeCell ref="MAM14:MAR14"/>
    <mergeCell ref="MAS14:MAX14"/>
    <mergeCell ref="MAY14:MBD14"/>
    <mergeCell ref="LYW14:LZB14"/>
    <mergeCell ref="LZC14:LZH14"/>
    <mergeCell ref="LZI14:LZN14"/>
    <mergeCell ref="LZO14:LZT14"/>
    <mergeCell ref="LZU14:LZZ14"/>
    <mergeCell ref="LXS14:LXX14"/>
    <mergeCell ref="LXY14:LYD14"/>
    <mergeCell ref="LYE14:LYJ14"/>
    <mergeCell ref="LYK14:LYP14"/>
    <mergeCell ref="LYQ14:LYV14"/>
    <mergeCell ref="MFU14:MFZ14"/>
    <mergeCell ref="MGA14:MGF14"/>
    <mergeCell ref="MGG14:MGL14"/>
    <mergeCell ref="MGM14:MGR14"/>
    <mergeCell ref="MGS14:MGX14"/>
    <mergeCell ref="MEQ14:MEV14"/>
    <mergeCell ref="MEW14:MFB14"/>
    <mergeCell ref="MFC14:MFH14"/>
    <mergeCell ref="MFI14:MFN14"/>
    <mergeCell ref="MFO14:MFT14"/>
    <mergeCell ref="MDM14:MDR14"/>
    <mergeCell ref="MDS14:MDX14"/>
    <mergeCell ref="MDY14:MED14"/>
    <mergeCell ref="MEE14:MEJ14"/>
    <mergeCell ref="MEK14:MEP14"/>
    <mergeCell ref="MCI14:MCN14"/>
    <mergeCell ref="MCO14:MCT14"/>
    <mergeCell ref="MCU14:MCZ14"/>
    <mergeCell ref="MDA14:MDF14"/>
    <mergeCell ref="MDG14:MDL14"/>
    <mergeCell ref="MKK14:MKP14"/>
    <mergeCell ref="MKQ14:MKV14"/>
    <mergeCell ref="MKW14:MLB14"/>
    <mergeCell ref="MLC14:MLH14"/>
    <mergeCell ref="MLI14:MLN14"/>
    <mergeCell ref="MJG14:MJL14"/>
    <mergeCell ref="MJM14:MJR14"/>
    <mergeCell ref="MJS14:MJX14"/>
    <mergeCell ref="MJY14:MKD14"/>
    <mergeCell ref="MKE14:MKJ14"/>
    <mergeCell ref="MIC14:MIH14"/>
    <mergeCell ref="MII14:MIN14"/>
    <mergeCell ref="MIO14:MIT14"/>
    <mergeCell ref="MIU14:MIZ14"/>
    <mergeCell ref="MJA14:MJF14"/>
    <mergeCell ref="MGY14:MHD14"/>
    <mergeCell ref="MHE14:MHJ14"/>
    <mergeCell ref="MHK14:MHP14"/>
    <mergeCell ref="MHQ14:MHV14"/>
    <mergeCell ref="MHW14:MIB14"/>
    <mergeCell ref="MPA14:MPF14"/>
    <mergeCell ref="MPG14:MPL14"/>
    <mergeCell ref="MPM14:MPR14"/>
    <mergeCell ref="MPS14:MPX14"/>
    <mergeCell ref="MPY14:MQD14"/>
    <mergeCell ref="MNW14:MOB14"/>
    <mergeCell ref="MOC14:MOH14"/>
    <mergeCell ref="MOI14:MON14"/>
    <mergeCell ref="MOO14:MOT14"/>
    <mergeCell ref="MOU14:MOZ14"/>
    <mergeCell ref="MMS14:MMX14"/>
    <mergeCell ref="MMY14:MND14"/>
    <mergeCell ref="MNE14:MNJ14"/>
    <mergeCell ref="MNK14:MNP14"/>
    <mergeCell ref="MNQ14:MNV14"/>
    <mergeCell ref="MLO14:MLT14"/>
    <mergeCell ref="MLU14:MLZ14"/>
    <mergeCell ref="MMA14:MMF14"/>
    <mergeCell ref="MMG14:MML14"/>
    <mergeCell ref="MMM14:MMR14"/>
    <mergeCell ref="MTQ14:MTV14"/>
    <mergeCell ref="MTW14:MUB14"/>
    <mergeCell ref="MUC14:MUH14"/>
    <mergeCell ref="MUI14:MUN14"/>
    <mergeCell ref="MUO14:MUT14"/>
    <mergeCell ref="MSM14:MSR14"/>
    <mergeCell ref="MSS14:MSX14"/>
    <mergeCell ref="MSY14:MTD14"/>
    <mergeCell ref="MTE14:MTJ14"/>
    <mergeCell ref="MTK14:MTP14"/>
    <mergeCell ref="MRI14:MRN14"/>
    <mergeCell ref="MRO14:MRT14"/>
    <mergeCell ref="MRU14:MRZ14"/>
    <mergeCell ref="MSA14:MSF14"/>
    <mergeCell ref="MSG14:MSL14"/>
    <mergeCell ref="MQE14:MQJ14"/>
    <mergeCell ref="MQK14:MQP14"/>
    <mergeCell ref="MQQ14:MQV14"/>
    <mergeCell ref="MQW14:MRB14"/>
    <mergeCell ref="MRC14:MRH14"/>
    <mergeCell ref="MYG14:MYL14"/>
    <mergeCell ref="MYM14:MYR14"/>
    <mergeCell ref="MYS14:MYX14"/>
    <mergeCell ref="MYY14:MZD14"/>
    <mergeCell ref="MZE14:MZJ14"/>
    <mergeCell ref="MXC14:MXH14"/>
    <mergeCell ref="MXI14:MXN14"/>
    <mergeCell ref="MXO14:MXT14"/>
    <mergeCell ref="MXU14:MXZ14"/>
    <mergeCell ref="MYA14:MYF14"/>
    <mergeCell ref="MVY14:MWD14"/>
    <mergeCell ref="MWE14:MWJ14"/>
    <mergeCell ref="MWK14:MWP14"/>
    <mergeCell ref="MWQ14:MWV14"/>
    <mergeCell ref="MWW14:MXB14"/>
    <mergeCell ref="MUU14:MUZ14"/>
    <mergeCell ref="MVA14:MVF14"/>
    <mergeCell ref="MVG14:MVL14"/>
    <mergeCell ref="MVM14:MVR14"/>
    <mergeCell ref="MVS14:MVX14"/>
    <mergeCell ref="NCW14:NDB14"/>
    <mergeCell ref="NDC14:NDH14"/>
    <mergeCell ref="NDI14:NDN14"/>
    <mergeCell ref="NDO14:NDT14"/>
    <mergeCell ref="NDU14:NDZ14"/>
    <mergeCell ref="NBS14:NBX14"/>
    <mergeCell ref="NBY14:NCD14"/>
    <mergeCell ref="NCE14:NCJ14"/>
    <mergeCell ref="NCK14:NCP14"/>
    <mergeCell ref="NCQ14:NCV14"/>
    <mergeCell ref="NAO14:NAT14"/>
    <mergeCell ref="NAU14:NAZ14"/>
    <mergeCell ref="NBA14:NBF14"/>
    <mergeCell ref="NBG14:NBL14"/>
    <mergeCell ref="NBM14:NBR14"/>
    <mergeCell ref="MZK14:MZP14"/>
    <mergeCell ref="MZQ14:MZV14"/>
    <mergeCell ref="MZW14:NAB14"/>
    <mergeCell ref="NAC14:NAH14"/>
    <mergeCell ref="NAI14:NAN14"/>
    <mergeCell ref="NHM14:NHR14"/>
    <mergeCell ref="NHS14:NHX14"/>
    <mergeCell ref="NHY14:NID14"/>
    <mergeCell ref="NIE14:NIJ14"/>
    <mergeCell ref="NIK14:NIP14"/>
    <mergeCell ref="NGI14:NGN14"/>
    <mergeCell ref="NGO14:NGT14"/>
    <mergeCell ref="NGU14:NGZ14"/>
    <mergeCell ref="NHA14:NHF14"/>
    <mergeCell ref="NHG14:NHL14"/>
    <mergeCell ref="NFE14:NFJ14"/>
    <mergeCell ref="NFK14:NFP14"/>
    <mergeCell ref="NFQ14:NFV14"/>
    <mergeCell ref="NFW14:NGB14"/>
    <mergeCell ref="NGC14:NGH14"/>
    <mergeCell ref="NEA14:NEF14"/>
    <mergeCell ref="NEG14:NEL14"/>
    <mergeCell ref="NEM14:NER14"/>
    <mergeCell ref="NES14:NEX14"/>
    <mergeCell ref="NEY14:NFD14"/>
    <mergeCell ref="NMC14:NMH14"/>
    <mergeCell ref="NMI14:NMN14"/>
    <mergeCell ref="NMO14:NMT14"/>
    <mergeCell ref="NMU14:NMZ14"/>
    <mergeCell ref="NNA14:NNF14"/>
    <mergeCell ref="NKY14:NLD14"/>
    <mergeCell ref="NLE14:NLJ14"/>
    <mergeCell ref="NLK14:NLP14"/>
    <mergeCell ref="NLQ14:NLV14"/>
    <mergeCell ref="NLW14:NMB14"/>
    <mergeCell ref="NJU14:NJZ14"/>
    <mergeCell ref="NKA14:NKF14"/>
    <mergeCell ref="NKG14:NKL14"/>
    <mergeCell ref="NKM14:NKR14"/>
    <mergeCell ref="NKS14:NKX14"/>
    <mergeCell ref="NIQ14:NIV14"/>
    <mergeCell ref="NIW14:NJB14"/>
    <mergeCell ref="NJC14:NJH14"/>
    <mergeCell ref="NJI14:NJN14"/>
    <mergeCell ref="NJO14:NJT14"/>
    <mergeCell ref="NQS14:NQX14"/>
    <mergeCell ref="NQY14:NRD14"/>
    <mergeCell ref="NRE14:NRJ14"/>
    <mergeCell ref="NRK14:NRP14"/>
    <mergeCell ref="NRQ14:NRV14"/>
    <mergeCell ref="NPO14:NPT14"/>
    <mergeCell ref="NPU14:NPZ14"/>
    <mergeCell ref="NQA14:NQF14"/>
    <mergeCell ref="NQG14:NQL14"/>
    <mergeCell ref="NQM14:NQR14"/>
    <mergeCell ref="NOK14:NOP14"/>
    <mergeCell ref="NOQ14:NOV14"/>
    <mergeCell ref="NOW14:NPB14"/>
    <mergeCell ref="NPC14:NPH14"/>
    <mergeCell ref="NPI14:NPN14"/>
    <mergeCell ref="NNG14:NNL14"/>
    <mergeCell ref="NNM14:NNR14"/>
    <mergeCell ref="NNS14:NNX14"/>
    <mergeCell ref="NNY14:NOD14"/>
    <mergeCell ref="NOE14:NOJ14"/>
    <mergeCell ref="NVI14:NVN14"/>
    <mergeCell ref="NVO14:NVT14"/>
    <mergeCell ref="NVU14:NVZ14"/>
    <mergeCell ref="NWA14:NWF14"/>
    <mergeCell ref="NWG14:NWL14"/>
    <mergeCell ref="NUE14:NUJ14"/>
    <mergeCell ref="NUK14:NUP14"/>
    <mergeCell ref="NUQ14:NUV14"/>
    <mergeCell ref="NUW14:NVB14"/>
    <mergeCell ref="NVC14:NVH14"/>
    <mergeCell ref="NTA14:NTF14"/>
    <mergeCell ref="NTG14:NTL14"/>
    <mergeCell ref="NTM14:NTR14"/>
    <mergeCell ref="NTS14:NTX14"/>
    <mergeCell ref="NTY14:NUD14"/>
    <mergeCell ref="NRW14:NSB14"/>
    <mergeCell ref="NSC14:NSH14"/>
    <mergeCell ref="NSI14:NSN14"/>
    <mergeCell ref="NSO14:NST14"/>
    <mergeCell ref="NSU14:NSZ14"/>
    <mergeCell ref="NZY14:OAD14"/>
    <mergeCell ref="OAE14:OAJ14"/>
    <mergeCell ref="OAK14:OAP14"/>
    <mergeCell ref="OAQ14:OAV14"/>
    <mergeCell ref="OAW14:OBB14"/>
    <mergeCell ref="NYU14:NYZ14"/>
    <mergeCell ref="NZA14:NZF14"/>
    <mergeCell ref="NZG14:NZL14"/>
    <mergeCell ref="NZM14:NZR14"/>
    <mergeCell ref="NZS14:NZX14"/>
    <mergeCell ref="NXQ14:NXV14"/>
    <mergeCell ref="NXW14:NYB14"/>
    <mergeCell ref="NYC14:NYH14"/>
    <mergeCell ref="NYI14:NYN14"/>
    <mergeCell ref="NYO14:NYT14"/>
    <mergeCell ref="NWM14:NWR14"/>
    <mergeCell ref="NWS14:NWX14"/>
    <mergeCell ref="NWY14:NXD14"/>
    <mergeCell ref="NXE14:NXJ14"/>
    <mergeCell ref="NXK14:NXP14"/>
    <mergeCell ref="OEO14:OET14"/>
    <mergeCell ref="OEU14:OEZ14"/>
    <mergeCell ref="OFA14:OFF14"/>
    <mergeCell ref="OFG14:OFL14"/>
    <mergeCell ref="OFM14:OFR14"/>
    <mergeCell ref="ODK14:ODP14"/>
    <mergeCell ref="ODQ14:ODV14"/>
    <mergeCell ref="ODW14:OEB14"/>
    <mergeCell ref="OEC14:OEH14"/>
    <mergeCell ref="OEI14:OEN14"/>
    <mergeCell ref="OCG14:OCL14"/>
    <mergeCell ref="OCM14:OCR14"/>
    <mergeCell ref="OCS14:OCX14"/>
    <mergeCell ref="OCY14:ODD14"/>
    <mergeCell ref="ODE14:ODJ14"/>
    <mergeCell ref="OBC14:OBH14"/>
    <mergeCell ref="OBI14:OBN14"/>
    <mergeCell ref="OBO14:OBT14"/>
    <mergeCell ref="OBU14:OBZ14"/>
    <mergeCell ref="OCA14:OCF14"/>
    <mergeCell ref="OJE14:OJJ14"/>
    <mergeCell ref="OJK14:OJP14"/>
    <mergeCell ref="OJQ14:OJV14"/>
    <mergeCell ref="OJW14:OKB14"/>
    <mergeCell ref="OKC14:OKH14"/>
    <mergeCell ref="OIA14:OIF14"/>
    <mergeCell ref="OIG14:OIL14"/>
    <mergeCell ref="OIM14:OIR14"/>
    <mergeCell ref="OIS14:OIX14"/>
    <mergeCell ref="OIY14:OJD14"/>
    <mergeCell ref="OGW14:OHB14"/>
    <mergeCell ref="OHC14:OHH14"/>
    <mergeCell ref="OHI14:OHN14"/>
    <mergeCell ref="OHO14:OHT14"/>
    <mergeCell ref="OHU14:OHZ14"/>
    <mergeCell ref="OFS14:OFX14"/>
    <mergeCell ref="OFY14:OGD14"/>
    <mergeCell ref="OGE14:OGJ14"/>
    <mergeCell ref="OGK14:OGP14"/>
    <mergeCell ref="OGQ14:OGV14"/>
    <mergeCell ref="ONU14:ONZ14"/>
    <mergeCell ref="OOA14:OOF14"/>
    <mergeCell ref="OOG14:OOL14"/>
    <mergeCell ref="OOM14:OOR14"/>
    <mergeCell ref="OOS14:OOX14"/>
    <mergeCell ref="OMQ14:OMV14"/>
    <mergeCell ref="OMW14:ONB14"/>
    <mergeCell ref="ONC14:ONH14"/>
    <mergeCell ref="ONI14:ONN14"/>
    <mergeCell ref="ONO14:ONT14"/>
    <mergeCell ref="OLM14:OLR14"/>
    <mergeCell ref="OLS14:OLX14"/>
    <mergeCell ref="OLY14:OMD14"/>
    <mergeCell ref="OME14:OMJ14"/>
    <mergeCell ref="OMK14:OMP14"/>
    <mergeCell ref="OKI14:OKN14"/>
    <mergeCell ref="OKO14:OKT14"/>
    <mergeCell ref="OKU14:OKZ14"/>
    <mergeCell ref="OLA14:OLF14"/>
    <mergeCell ref="OLG14:OLL14"/>
    <mergeCell ref="OSK14:OSP14"/>
    <mergeCell ref="OSQ14:OSV14"/>
    <mergeCell ref="OSW14:OTB14"/>
    <mergeCell ref="OTC14:OTH14"/>
    <mergeCell ref="OTI14:OTN14"/>
    <mergeCell ref="ORG14:ORL14"/>
    <mergeCell ref="ORM14:ORR14"/>
    <mergeCell ref="ORS14:ORX14"/>
    <mergeCell ref="ORY14:OSD14"/>
    <mergeCell ref="OSE14:OSJ14"/>
    <mergeCell ref="OQC14:OQH14"/>
    <mergeCell ref="OQI14:OQN14"/>
    <mergeCell ref="OQO14:OQT14"/>
    <mergeCell ref="OQU14:OQZ14"/>
    <mergeCell ref="ORA14:ORF14"/>
    <mergeCell ref="OOY14:OPD14"/>
    <mergeCell ref="OPE14:OPJ14"/>
    <mergeCell ref="OPK14:OPP14"/>
    <mergeCell ref="OPQ14:OPV14"/>
    <mergeCell ref="OPW14:OQB14"/>
    <mergeCell ref="OXA14:OXF14"/>
    <mergeCell ref="OXG14:OXL14"/>
    <mergeCell ref="OXM14:OXR14"/>
    <mergeCell ref="OXS14:OXX14"/>
    <mergeCell ref="OXY14:OYD14"/>
    <mergeCell ref="OVW14:OWB14"/>
    <mergeCell ref="OWC14:OWH14"/>
    <mergeCell ref="OWI14:OWN14"/>
    <mergeCell ref="OWO14:OWT14"/>
    <mergeCell ref="OWU14:OWZ14"/>
    <mergeCell ref="OUS14:OUX14"/>
    <mergeCell ref="OUY14:OVD14"/>
    <mergeCell ref="OVE14:OVJ14"/>
    <mergeCell ref="OVK14:OVP14"/>
    <mergeCell ref="OVQ14:OVV14"/>
    <mergeCell ref="OTO14:OTT14"/>
    <mergeCell ref="OTU14:OTZ14"/>
    <mergeCell ref="OUA14:OUF14"/>
    <mergeCell ref="OUG14:OUL14"/>
    <mergeCell ref="OUM14:OUR14"/>
    <mergeCell ref="PBQ14:PBV14"/>
    <mergeCell ref="PBW14:PCB14"/>
    <mergeCell ref="PCC14:PCH14"/>
    <mergeCell ref="PCI14:PCN14"/>
    <mergeCell ref="PCO14:PCT14"/>
    <mergeCell ref="PAM14:PAR14"/>
    <mergeCell ref="PAS14:PAX14"/>
    <mergeCell ref="PAY14:PBD14"/>
    <mergeCell ref="PBE14:PBJ14"/>
    <mergeCell ref="PBK14:PBP14"/>
    <mergeCell ref="OZI14:OZN14"/>
    <mergeCell ref="OZO14:OZT14"/>
    <mergeCell ref="OZU14:OZZ14"/>
    <mergeCell ref="PAA14:PAF14"/>
    <mergeCell ref="PAG14:PAL14"/>
    <mergeCell ref="OYE14:OYJ14"/>
    <mergeCell ref="OYK14:OYP14"/>
    <mergeCell ref="OYQ14:OYV14"/>
    <mergeCell ref="OYW14:OZB14"/>
    <mergeCell ref="OZC14:OZH14"/>
    <mergeCell ref="PGG14:PGL14"/>
    <mergeCell ref="PGM14:PGR14"/>
    <mergeCell ref="PGS14:PGX14"/>
    <mergeCell ref="PGY14:PHD14"/>
    <mergeCell ref="PHE14:PHJ14"/>
    <mergeCell ref="PFC14:PFH14"/>
    <mergeCell ref="PFI14:PFN14"/>
    <mergeCell ref="PFO14:PFT14"/>
    <mergeCell ref="PFU14:PFZ14"/>
    <mergeCell ref="PGA14:PGF14"/>
    <mergeCell ref="PDY14:PED14"/>
    <mergeCell ref="PEE14:PEJ14"/>
    <mergeCell ref="PEK14:PEP14"/>
    <mergeCell ref="PEQ14:PEV14"/>
    <mergeCell ref="PEW14:PFB14"/>
    <mergeCell ref="PCU14:PCZ14"/>
    <mergeCell ref="PDA14:PDF14"/>
    <mergeCell ref="PDG14:PDL14"/>
    <mergeCell ref="PDM14:PDR14"/>
    <mergeCell ref="PDS14:PDX14"/>
    <mergeCell ref="PKW14:PLB14"/>
    <mergeCell ref="PLC14:PLH14"/>
    <mergeCell ref="PLI14:PLN14"/>
    <mergeCell ref="PLO14:PLT14"/>
    <mergeCell ref="PLU14:PLZ14"/>
    <mergeCell ref="PJS14:PJX14"/>
    <mergeCell ref="PJY14:PKD14"/>
    <mergeCell ref="PKE14:PKJ14"/>
    <mergeCell ref="PKK14:PKP14"/>
    <mergeCell ref="PKQ14:PKV14"/>
    <mergeCell ref="PIO14:PIT14"/>
    <mergeCell ref="PIU14:PIZ14"/>
    <mergeCell ref="PJA14:PJF14"/>
    <mergeCell ref="PJG14:PJL14"/>
    <mergeCell ref="PJM14:PJR14"/>
    <mergeCell ref="PHK14:PHP14"/>
    <mergeCell ref="PHQ14:PHV14"/>
    <mergeCell ref="PHW14:PIB14"/>
    <mergeCell ref="PIC14:PIH14"/>
    <mergeCell ref="PII14:PIN14"/>
    <mergeCell ref="PPM14:PPR14"/>
    <mergeCell ref="PPS14:PPX14"/>
    <mergeCell ref="PPY14:PQD14"/>
    <mergeCell ref="PQE14:PQJ14"/>
    <mergeCell ref="PQK14:PQP14"/>
    <mergeCell ref="POI14:PON14"/>
    <mergeCell ref="POO14:POT14"/>
    <mergeCell ref="POU14:POZ14"/>
    <mergeCell ref="PPA14:PPF14"/>
    <mergeCell ref="PPG14:PPL14"/>
    <mergeCell ref="PNE14:PNJ14"/>
    <mergeCell ref="PNK14:PNP14"/>
    <mergeCell ref="PNQ14:PNV14"/>
    <mergeCell ref="PNW14:POB14"/>
    <mergeCell ref="POC14:POH14"/>
    <mergeCell ref="PMA14:PMF14"/>
    <mergeCell ref="PMG14:PML14"/>
    <mergeCell ref="PMM14:PMR14"/>
    <mergeCell ref="PMS14:PMX14"/>
    <mergeCell ref="PMY14:PND14"/>
    <mergeCell ref="PUC14:PUH14"/>
    <mergeCell ref="PUI14:PUN14"/>
    <mergeCell ref="PUO14:PUT14"/>
    <mergeCell ref="PUU14:PUZ14"/>
    <mergeCell ref="PVA14:PVF14"/>
    <mergeCell ref="PSY14:PTD14"/>
    <mergeCell ref="PTE14:PTJ14"/>
    <mergeCell ref="PTK14:PTP14"/>
    <mergeCell ref="PTQ14:PTV14"/>
    <mergeCell ref="PTW14:PUB14"/>
    <mergeCell ref="PRU14:PRZ14"/>
    <mergeCell ref="PSA14:PSF14"/>
    <mergeCell ref="PSG14:PSL14"/>
    <mergeCell ref="PSM14:PSR14"/>
    <mergeCell ref="PSS14:PSX14"/>
    <mergeCell ref="PQQ14:PQV14"/>
    <mergeCell ref="PQW14:PRB14"/>
    <mergeCell ref="PRC14:PRH14"/>
    <mergeCell ref="PRI14:PRN14"/>
    <mergeCell ref="PRO14:PRT14"/>
    <mergeCell ref="PYS14:PYX14"/>
    <mergeCell ref="PYY14:PZD14"/>
    <mergeCell ref="PZE14:PZJ14"/>
    <mergeCell ref="PZK14:PZP14"/>
    <mergeCell ref="PZQ14:PZV14"/>
    <mergeCell ref="PXO14:PXT14"/>
    <mergeCell ref="PXU14:PXZ14"/>
    <mergeCell ref="PYA14:PYF14"/>
    <mergeCell ref="PYG14:PYL14"/>
    <mergeCell ref="PYM14:PYR14"/>
    <mergeCell ref="PWK14:PWP14"/>
    <mergeCell ref="PWQ14:PWV14"/>
    <mergeCell ref="PWW14:PXB14"/>
    <mergeCell ref="PXC14:PXH14"/>
    <mergeCell ref="PXI14:PXN14"/>
    <mergeCell ref="PVG14:PVL14"/>
    <mergeCell ref="PVM14:PVR14"/>
    <mergeCell ref="PVS14:PVX14"/>
    <mergeCell ref="PVY14:PWD14"/>
    <mergeCell ref="PWE14:PWJ14"/>
    <mergeCell ref="QDI14:QDN14"/>
    <mergeCell ref="QDO14:QDT14"/>
    <mergeCell ref="QDU14:QDZ14"/>
    <mergeCell ref="QEA14:QEF14"/>
    <mergeCell ref="QEG14:QEL14"/>
    <mergeCell ref="QCE14:QCJ14"/>
    <mergeCell ref="QCK14:QCP14"/>
    <mergeCell ref="QCQ14:QCV14"/>
    <mergeCell ref="QCW14:QDB14"/>
    <mergeCell ref="QDC14:QDH14"/>
    <mergeCell ref="QBA14:QBF14"/>
    <mergeCell ref="QBG14:QBL14"/>
    <mergeCell ref="QBM14:QBR14"/>
    <mergeCell ref="QBS14:QBX14"/>
    <mergeCell ref="QBY14:QCD14"/>
    <mergeCell ref="PZW14:QAB14"/>
    <mergeCell ref="QAC14:QAH14"/>
    <mergeCell ref="QAI14:QAN14"/>
    <mergeCell ref="QAO14:QAT14"/>
    <mergeCell ref="QAU14:QAZ14"/>
    <mergeCell ref="QHY14:QID14"/>
    <mergeCell ref="QIE14:QIJ14"/>
    <mergeCell ref="QIK14:QIP14"/>
    <mergeCell ref="QIQ14:QIV14"/>
    <mergeCell ref="QIW14:QJB14"/>
    <mergeCell ref="QGU14:QGZ14"/>
    <mergeCell ref="QHA14:QHF14"/>
    <mergeCell ref="QHG14:QHL14"/>
    <mergeCell ref="QHM14:QHR14"/>
    <mergeCell ref="QHS14:QHX14"/>
    <mergeCell ref="QFQ14:QFV14"/>
    <mergeCell ref="QFW14:QGB14"/>
    <mergeCell ref="QGC14:QGH14"/>
    <mergeCell ref="QGI14:QGN14"/>
    <mergeCell ref="QGO14:QGT14"/>
    <mergeCell ref="QEM14:QER14"/>
    <mergeCell ref="QES14:QEX14"/>
    <mergeCell ref="QEY14:QFD14"/>
    <mergeCell ref="QFE14:QFJ14"/>
    <mergeCell ref="QFK14:QFP14"/>
    <mergeCell ref="QMO14:QMT14"/>
    <mergeCell ref="QMU14:QMZ14"/>
    <mergeCell ref="QNA14:QNF14"/>
    <mergeCell ref="QNG14:QNL14"/>
    <mergeCell ref="QNM14:QNR14"/>
    <mergeCell ref="QLK14:QLP14"/>
    <mergeCell ref="QLQ14:QLV14"/>
    <mergeCell ref="QLW14:QMB14"/>
    <mergeCell ref="QMC14:QMH14"/>
    <mergeCell ref="QMI14:QMN14"/>
    <mergeCell ref="QKG14:QKL14"/>
    <mergeCell ref="QKM14:QKR14"/>
    <mergeCell ref="QKS14:QKX14"/>
    <mergeCell ref="QKY14:QLD14"/>
    <mergeCell ref="QLE14:QLJ14"/>
    <mergeCell ref="QJC14:QJH14"/>
    <mergeCell ref="QJI14:QJN14"/>
    <mergeCell ref="QJO14:QJT14"/>
    <mergeCell ref="QJU14:QJZ14"/>
    <mergeCell ref="QKA14:QKF14"/>
    <mergeCell ref="QRE14:QRJ14"/>
    <mergeCell ref="QRK14:QRP14"/>
    <mergeCell ref="QRQ14:QRV14"/>
    <mergeCell ref="QRW14:QSB14"/>
    <mergeCell ref="QSC14:QSH14"/>
    <mergeCell ref="QQA14:QQF14"/>
    <mergeCell ref="QQG14:QQL14"/>
    <mergeCell ref="QQM14:QQR14"/>
    <mergeCell ref="QQS14:QQX14"/>
    <mergeCell ref="QQY14:QRD14"/>
    <mergeCell ref="QOW14:QPB14"/>
    <mergeCell ref="QPC14:QPH14"/>
    <mergeCell ref="QPI14:QPN14"/>
    <mergeCell ref="QPO14:QPT14"/>
    <mergeCell ref="QPU14:QPZ14"/>
    <mergeCell ref="QNS14:QNX14"/>
    <mergeCell ref="QNY14:QOD14"/>
    <mergeCell ref="QOE14:QOJ14"/>
    <mergeCell ref="QOK14:QOP14"/>
    <mergeCell ref="QOQ14:QOV14"/>
    <mergeCell ref="QVU14:QVZ14"/>
    <mergeCell ref="QWA14:QWF14"/>
    <mergeCell ref="QWG14:QWL14"/>
    <mergeCell ref="QWM14:QWR14"/>
    <mergeCell ref="QWS14:QWX14"/>
    <mergeCell ref="QUQ14:QUV14"/>
    <mergeCell ref="QUW14:QVB14"/>
    <mergeCell ref="QVC14:QVH14"/>
    <mergeCell ref="QVI14:QVN14"/>
    <mergeCell ref="QVO14:QVT14"/>
    <mergeCell ref="QTM14:QTR14"/>
    <mergeCell ref="QTS14:QTX14"/>
    <mergeCell ref="QTY14:QUD14"/>
    <mergeCell ref="QUE14:QUJ14"/>
    <mergeCell ref="QUK14:QUP14"/>
    <mergeCell ref="QSI14:QSN14"/>
    <mergeCell ref="QSO14:QST14"/>
    <mergeCell ref="QSU14:QSZ14"/>
    <mergeCell ref="QTA14:QTF14"/>
    <mergeCell ref="QTG14:QTL14"/>
    <mergeCell ref="RAK14:RAP14"/>
    <mergeCell ref="RAQ14:RAV14"/>
    <mergeCell ref="RAW14:RBB14"/>
    <mergeCell ref="RBC14:RBH14"/>
    <mergeCell ref="RBI14:RBN14"/>
    <mergeCell ref="QZG14:QZL14"/>
    <mergeCell ref="QZM14:QZR14"/>
    <mergeCell ref="QZS14:QZX14"/>
    <mergeCell ref="QZY14:RAD14"/>
    <mergeCell ref="RAE14:RAJ14"/>
    <mergeCell ref="QYC14:QYH14"/>
    <mergeCell ref="QYI14:QYN14"/>
    <mergeCell ref="QYO14:QYT14"/>
    <mergeCell ref="QYU14:QYZ14"/>
    <mergeCell ref="QZA14:QZF14"/>
    <mergeCell ref="QWY14:QXD14"/>
    <mergeCell ref="QXE14:QXJ14"/>
    <mergeCell ref="QXK14:QXP14"/>
    <mergeCell ref="QXQ14:QXV14"/>
    <mergeCell ref="QXW14:QYB14"/>
    <mergeCell ref="RFA14:RFF14"/>
    <mergeCell ref="RFG14:RFL14"/>
    <mergeCell ref="RFM14:RFR14"/>
    <mergeCell ref="RFS14:RFX14"/>
    <mergeCell ref="RFY14:RGD14"/>
    <mergeCell ref="RDW14:REB14"/>
    <mergeCell ref="REC14:REH14"/>
    <mergeCell ref="REI14:REN14"/>
    <mergeCell ref="REO14:RET14"/>
    <mergeCell ref="REU14:REZ14"/>
    <mergeCell ref="RCS14:RCX14"/>
    <mergeCell ref="RCY14:RDD14"/>
    <mergeCell ref="RDE14:RDJ14"/>
    <mergeCell ref="RDK14:RDP14"/>
    <mergeCell ref="RDQ14:RDV14"/>
    <mergeCell ref="RBO14:RBT14"/>
    <mergeCell ref="RBU14:RBZ14"/>
    <mergeCell ref="RCA14:RCF14"/>
    <mergeCell ref="RCG14:RCL14"/>
    <mergeCell ref="RCM14:RCR14"/>
    <mergeCell ref="RJQ14:RJV14"/>
    <mergeCell ref="RJW14:RKB14"/>
    <mergeCell ref="RKC14:RKH14"/>
    <mergeCell ref="RKI14:RKN14"/>
    <mergeCell ref="RKO14:RKT14"/>
    <mergeCell ref="RIM14:RIR14"/>
    <mergeCell ref="RIS14:RIX14"/>
    <mergeCell ref="RIY14:RJD14"/>
    <mergeCell ref="RJE14:RJJ14"/>
    <mergeCell ref="RJK14:RJP14"/>
    <mergeCell ref="RHI14:RHN14"/>
    <mergeCell ref="RHO14:RHT14"/>
    <mergeCell ref="RHU14:RHZ14"/>
    <mergeCell ref="RIA14:RIF14"/>
    <mergeCell ref="RIG14:RIL14"/>
    <mergeCell ref="RGE14:RGJ14"/>
    <mergeCell ref="RGK14:RGP14"/>
    <mergeCell ref="RGQ14:RGV14"/>
    <mergeCell ref="RGW14:RHB14"/>
    <mergeCell ref="RHC14:RHH14"/>
    <mergeCell ref="ROG14:ROL14"/>
    <mergeCell ref="ROM14:ROR14"/>
    <mergeCell ref="ROS14:ROX14"/>
    <mergeCell ref="ROY14:RPD14"/>
    <mergeCell ref="RPE14:RPJ14"/>
    <mergeCell ref="RNC14:RNH14"/>
    <mergeCell ref="RNI14:RNN14"/>
    <mergeCell ref="RNO14:RNT14"/>
    <mergeCell ref="RNU14:RNZ14"/>
    <mergeCell ref="ROA14:ROF14"/>
    <mergeCell ref="RLY14:RMD14"/>
    <mergeCell ref="RME14:RMJ14"/>
    <mergeCell ref="RMK14:RMP14"/>
    <mergeCell ref="RMQ14:RMV14"/>
    <mergeCell ref="RMW14:RNB14"/>
    <mergeCell ref="RKU14:RKZ14"/>
    <mergeCell ref="RLA14:RLF14"/>
    <mergeCell ref="RLG14:RLL14"/>
    <mergeCell ref="RLM14:RLR14"/>
    <mergeCell ref="RLS14:RLX14"/>
    <mergeCell ref="RSW14:RTB14"/>
    <mergeCell ref="RTC14:RTH14"/>
    <mergeCell ref="RTI14:RTN14"/>
    <mergeCell ref="RTO14:RTT14"/>
    <mergeCell ref="RTU14:RTZ14"/>
    <mergeCell ref="RRS14:RRX14"/>
    <mergeCell ref="RRY14:RSD14"/>
    <mergeCell ref="RSE14:RSJ14"/>
    <mergeCell ref="RSK14:RSP14"/>
    <mergeCell ref="RSQ14:RSV14"/>
    <mergeCell ref="RQO14:RQT14"/>
    <mergeCell ref="RQU14:RQZ14"/>
    <mergeCell ref="RRA14:RRF14"/>
    <mergeCell ref="RRG14:RRL14"/>
    <mergeCell ref="RRM14:RRR14"/>
    <mergeCell ref="RPK14:RPP14"/>
    <mergeCell ref="RPQ14:RPV14"/>
    <mergeCell ref="RPW14:RQB14"/>
    <mergeCell ref="RQC14:RQH14"/>
    <mergeCell ref="RQI14:RQN14"/>
    <mergeCell ref="RXM14:RXR14"/>
    <mergeCell ref="RXS14:RXX14"/>
    <mergeCell ref="RXY14:RYD14"/>
    <mergeCell ref="RYE14:RYJ14"/>
    <mergeCell ref="RYK14:RYP14"/>
    <mergeCell ref="RWI14:RWN14"/>
    <mergeCell ref="RWO14:RWT14"/>
    <mergeCell ref="RWU14:RWZ14"/>
    <mergeCell ref="RXA14:RXF14"/>
    <mergeCell ref="RXG14:RXL14"/>
    <mergeCell ref="RVE14:RVJ14"/>
    <mergeCell ref="RVK14:RVP14"/>
    <mergeCell ref="RVQ14:RVV14"/>
    <mergeCell ref="RVW14:RWB14"/>
    <mergeCell ref="RWC14:RWH14"/>
    <mergeCell ref="RUA14:RUF14"/>
    <mergeCell ref="RUG14:RUL14"/>
    <mergeCell ref="RUM14:RUR14"/>
    <mergeCell ref="RUS14:RUX14"/>
    <mergeCell ref="RUY14:RVD14"/>
    <mergeCell ref="SCC14:SCH14"/>
    <mergeCell ref="SCI14:SCN14"/>
    <mergeCell ref="SCO14:SCT14"/>
    <mergeCell ref="SCU14:SCZ14"/>
    <mergeCell ref="SDA14:SDF14"/>
    <mergeCell ref="SAY14:SBD14"/>
    <mergeCell ref="SBE14:SBJ14"/>
    <mergeCell ref="SBK14:SBP14"/>
    <mergeCell ref="SBQ14:SBV14"/>
    <mergeCell ref="SBW14:SCB14"/>
    <mergeCell ref="RZU14:RZZ14"/>
    <mergeCell ref="SAA14:SAF14"/>
    <mergeCell ref="SAG14:SAL14"/>
    <mergeCell ref="SAM14:SAR14"/>
    <mergeCell ref="SAS14:SAX14"/>
    <mergeCell ref="RYQ14:RYV14"/>
    <mergeCell ref="RYW14:RZB14"/>
    <mergeCell ref="RZC14:RZH14"/>
    <mergeCell ref="RZI14:RZN14"/>
    <mergeCell ref="RZO14:RZT14"/>
    <mergeCell ref="SGS14:SGX14"/>
    <mergeCell ref="SGY14:SHD14"/>
    <mergeCell ref="SHE14:SHJ14"/>
    <mergeCell ref="SHK14:SHP14"/>
    <mergeCell ref="SHQ14:SHV14"/>
    <mergeCell ref="SFO14:SFT14"/>
    <mergeCell ref="SFU14:SFZ14"/>
    <mergeCell ref="SGA14:SGF14"/>
    <mergeCell ref="SGG14:SGL14"/>
    <mergeCell ref="SGM14:SGR14"/>
    <mergeCell ref="SEK14:SEP14"/>
    <mergeCell ref="SEQ14:SEV14"/>
    <mergeCell ref="SEW14:SFB14"/>
    <mergeCell ref="SFC14:SFH14"/>
    <mergeCell ref="SFI14:SFN14"/>
    <mergeCell ref="SDG14:SDL14"/>
    <mergeCell ref="SDM14:SDR14"/>
    <mergeCell ref="SDS14:SDX14"/>
    <mergeCell ref="SDY14:SED14"/>
    <mergeCell ref="SEE14:SEJ14"/>
    <mergeCell ref="SLI14:SLN14"/>
    <mergeCell ref="SLO14:SLT14"/>
    <mergeCell ref="SLU14:SLZ14"/>
    <mergeCell ref="SMA14:SMF14"/>
    <mergeCell ref="SMG14:SML14"/>
    <mergeCell ref="SKE14:SKJ14"/>
    <mergeCell ref="SKK14:SKP14"/>
    <mergeCell ref="SKQ14:SKV14"/>
    <mergeCell ref="SKW14:SLB14"/>
    <mergeCell ref="SLC14:SLH14"/>
    <mergeCell ref="SJA14:SJF14"/>
    <mergeCell ref="SJG14:SJL14"/>
    <mergeCell ref="SJM14:SJR14"/>
    <mergeCell ref="SJS14:SJX14"/>
    <mergeCell ref="SJY14:SKD14"/>
    <mergeCell ref="SHW14:SIB14"/>
    <mergeCell ref="SIC14:SIH14"/>
    <mergeCell ref="SII14:SIN14"/>
    <mergeCell ref="SIO14:SIT14"/>
    <mergeCell ref="SIU14:SIZ14"/>
    <mergeCell ref="SPY14:SQD14"/>
    <mergeCell ref="SQE14:SQJ14"/>
    <mergeCell ref="SQK14:SQP14"/>
    <mergeCell ref="SQQ14:SQV14"/>
    <mergeCell ref="SQW14:SRB14"/>
    <mergeCell ref="SOU14:SOZ14"/>
    <mergeCell ref="SPA14:SPF14"/>
    <mergeCell ref="SPG14:SPL14"/>
    <mergeCell ref="SPM14:SPR14"/>
    <mergeCell ref="SPS14:SPX14"/>
    <mergeCell ref="SNQ14:SNV14"/>
    <mergeCell ref="SNW14:SOB14"/>
    <mergeCell ref="SOC14:SOH14"/>
    <mergeCell ref="SOI14:SON14"/>
    <mergeCell ref="SOO14:SOT14"/>
    <mergeCell ref="SMM14:SMR14"/>
    <mergeCell ref="SMS14:SMX14"/>
    <mergeCell ref="SMY14:SND14"/>
    <mergeCell ref="SNE14:SNJ14"/>
    <mergeCell ref="SNK14:SNP14"/>
    <mergeCell ref="SUO14:SUT14"/>
    <mergeCell ref="SUU14:SUZ14"/>
    <mergeCell ref="SVA14:SVF14"/>
    <mergeCell ref="SVG14:SVL14"/>
    <mergeCell ref="SVM14:SVR14"/>
    <mergeCell ref="STK14:STP14"/>
    <mergeCell ref="STQ14:STV14"/>
    <mergeCell ref="STW14:SUB14"/>
    <mergeCell ref="SUC14:SUH14"/>
    <mergeCell ref="SUI14:SUN14"/>
    <mergeCell ref="SSG14:SSL14"/>
    <mergeCell ref="SSM14:SSR14"/>
    <mergeCell ref="SSS14:SSX14"/>
    <mergeCell ref="SSY14:STD14"/>
    <mergeCell ref="STE14:STJ14"/>
    <mergeCell ref="SRC14:SRH14"/>
    <mergeCell ref="SRI14:SRN14"/>
    <mergeCell ref="SRO14:SRT14"/>
    <mergeCell ref="SRU14:SRZ14"/>
    <mergeCell ref="SSA14:SSF14"/>
    <mergeCell ref="SZE14:SZJ14"/>
    <mergeCell ref="SZK14:SZP14"/>
    <mergeCell ref="SZQ14:SZV14"/>
    <mergeCell ref="SZW14:TAB14"/>
    <mergeCell ref="TAC14:TAH14"/>
    <mergeCell ref="SYA14:SYF14"/>
    <mergeCell ref="SYG14:SYL14"/>
    <mergeCell ref="SYM14:SYR14"/>
    <mergeCell ref="SYS14:SYX14"/>
    <mergeCell ref="SYY14:SZD14"/>
    <mergeCell ref="SWW14:SXB14"/>
    <mergeCell ref="SXC14:SXH14"/>
    <mergeCell ref="SXI14:SXN14"/>
    <mergeCell ref="SXO14:SXT14"/>
    <mergeCell ref="SXU14:SXZ14"/>
    <mergeCell ref="SVS14:SVX14"/>
    <mergeCell ref="SVY14:SWD14"/>
    <mergeCell ref="SWE14:SWJ14"/>
    <mergeCell ref="SWK14:SWP14"/>
    <mergeCell ref="SWQ14:SWV14"/>
    <mergeCell ref="TDU14:TDZ14"/>
    <mergeCell ref="TEA14:TEF14"/>
    <mergeCell ref="TEG14:TEL14"/>
    <mergeCell ref="TEM14:TER14"/>
    <mergeCell ref="TES14:TEX14"/>
    <mergeCell ref="TCQ14:TCV14"/>
    <mergeCell ref="TCW14:TDB14"/>
    <mergeCell ref="TDC14:TDH14"/>
    <mergeCell ref="TDI14:TDN14"/>
    <mergeCell ref="TDO14:TDT14"/>
    <mergeCell ref="TBM14:TBR14"/>
    <mergeCell ref="TBS14:TBX14"/>
    <mergeCell ref="TBY14:TCD14"/>
    <mergeCell ref="TCE14:TCJ14"/>
    <mergeCell ref="TCK14:TCP14"/>
    <mergeCell ref="TAI14:TAN14"/>
    <mergeCell ref="TAO14:TAT14"/>
    <mergeCell ref="TAU14:TAZ14"/>
    <mergeCell ref="TBA14:TBF14"/>
    <mergeCell ref="TBG14:TBL14"/>
    <mergeCell ref="TIK14:TIP14"/>
    <mergeCell ref="TIQ14:TIV14"/>
    <mergeCell ref="TIW14:TJB14"/>
    <mergeCell ref="TJC14:TJH14"/>
    <mergeCell ref="TJI14:TJN14"/>
    <mergeCell ref="THG14:THL14"/>
    <mergeCell ref="THM14:THR14"/>
    <mergeCell ref="THS14:THX14"/>
    <mergeCell ref="THY14:TID14"/>
    <mergeCell ref="TIE14:TIJ14"/>
    <mergeCell ref="TGC14:TGH14"/>
    <mergeCell ref="TGI14:TGN14"/>
    <mergeCell ref="TGO14:TGT14"/>
    <mergeCell ref="TGU14:TGZ14"/>
    <mergeCell ref="THA14:THF14"/>
    <mergeCell ref="TEY14:TFD14"/>
    <mergeCell ref="TFE14:TFJ14"/>
    <mergeCell ref="TFK14:TFP14"/>
    <mergeCell ref="TFQ14:TFV14"/>
    <mergeCell ref="TFW14:TGB14"/>
    <mergeCell ref="TNA14:TNF14"/>
    <mergeCell ref="TNG14:TNL14"/>
    <mergeCell ref="TNM14:TNR14"/>
    <mergeCell ref="TNS14:TNX14"/>
    <mergeCell ref="TNY14:TOD14"/>
    <mergeCell ref="TLW14:TMB14"/>
    <mergeCell ref="TMC14:TMH14"/>
    <mergeCell ref="TMI14:TMN14"/>
    <mergeCell ref="TMO14:TMT14"/>
    <mergeCell ref="TMU14:TMZ14"/>
    <mergeCell ref="TKS14:TKX14"/>
    <mergeCell ref="TKY14:TLD14"/>
    <mergeCell ref="TLE14:TLJ14"/>
    <mergeCell ref="TLK14:TLP14"/>
    <mergeCell ref="TLQ14:TLV14"/>
    <mergeCell ref="TJO14:TJT14"/>
    <mergeCell ref="TJU14:TJZ14"/>
    <mergeCell ref="TKA14:TKF14"/>
    <mergeCell ref="TKG14:TKL14"/>
    <mergeCell ref="TKM14:TKR14"/>
    <mergeCell ref="TRQ14:TRV14"/>
    <mergeCell ref="TRW14:TSB14"/>
    <mergeCell ref="TSC14:TSH14"/>
    <mergeCell ref="TSI14:TSN14"/>
    <mergeCell ref="TSO14:TST14"/>
    <mergeCell ref="TQM14:TQR14"/>
    <mergeCell ref="TQS14:TQX14"/>
    <mergeCell ref="TQY14:TRD14"/>
    <mergeCell ref="TRE14:TRJ14"/>
    <mergeCell ref="TRK14:TRP14"/>
    <mergeCell ref="TPI14:TPN14"/>
    <mergeCell ref="TPO14:TPT14"/>
    <mergeCell ref="TPU14:TPZ14"/>
    <mergeCell ref="TQA14:TQF14"/>
    <mergeCell ref="TQG14:TQL14"/>
    <mergeCell ref="TOE14:TOJ14"/>
    <mergeCell ref="TOK14:TOP14"/>
    <mergeCell ref="TOQ14:TOV14"/>
    <mergeCell ref="TOW14:TPB14"/>
    <mergeCell ref="TPC14:TPH14"/>
    <mergeCell ref="TWG14:TWL14"/>
    <mergeCell ref="TWM14:TWR14"/>
    <mergeCell ref="TWS14:TWX14"/>
    <mergeCell ref="TWY14:TXD14"/>
    <mergeCell ref="TXE14:TXJ14"/>
    <mergeCell ref="TVC14:TVH14"/>
    <mergeCell ref="TVI14:TVN14"/>
    <mergeCell ref="TVO14:TVT14"/>
    <mergeCell ref="TVU14:TVZ14"/>
    <mergeCell ref="TWA14:TWF14"/>
    <mergeCell ref="TTY14:TUD14"/>
    <mergeCell ref="TUE14:TUJ14"/>
    <mergeCell ref="TUK14:TUP14"/>
    <mergeCell ref="TUQ14:TUV14"/>
    <mergeCell ref="TUW14:TVB14"/>
    <mergeCell ref="TSU14:TSZ14"/>
    <mergeCell ref="TTA14:TTF14"/>
    <mergeCell ref="TTG14:TTL14"/>
    <mergeCell ref="TTM14:TTR14"/>
    <mergeCell ref="TTS14:TTX14"/>
    <mergeCell ref="UAW14:UBB14"/>
    <mergeCell ref="UBC14:UBH14"/>
    <mergeCell ref="UBI14:UBN14"/>
    <mergeCell ref="UBO14:UBT14"/>
    <mergeCell ref="UBU14:UBZ14"/>
    <mergeCell ref="TZS14:TZX14"/>
    <mergeCell ref="TZY14:UAD14"/>
    <mergeCell ref="UAE14:UAJ14"/>
    <mergeCell ref="UAK14:UAP14"/>
    <mergeCell ref="UAQ14:UAV14"/>
    <mergeCell ref="TYO14:TYT14"/>
    <mergeCell ref="TYU14:TYZ14"/>
    <mergeCell ref="TZA14:TZF14"/>
    <mergeCell ref="TZG14:TZL14"/>
    <mergeCell ref="TZM14:TZR14"/>
    <mergeCell ref="TXK14:TXP14"/>
    <mergeCell ref="TXQ14:TXV14"/>
    <mergeCell ref="TXW14:TYB14"/>
    <mergeCell ref="TYC14:TYH14"/>
    <mergeCell ref="TYI14:TYN14"/>
    <mergeCell ref="UFM14:UFR14"/>
    <mergeCell ref="UFS14:UFX14"/>
    <mergeCell ref="UFY14:UGD14"/>
    <mergeCell ref="UGE14:UGJ14"/>
    <mergeCell ref="UGK14:UGP14"/>
    <mergeCell ref="UEI14:UEN14"/>
    <mergeCell ref="UEO14:UET14"/>
    <mergeCell ref="UEU14:UEZ14"/>
    <mergeCell ref="UFA14:UFF14"/>
    <mergeCell ref="UFG14:UFL14"/>
    <mergeCell ref="UDE14:UDJ14"/>
    <mergeCell ref="UDK14:UDP14"/>
    <mergeCell ref="UDQ14:UDV14"/>
    <mergeCell ref="UDW14:UEB14"/>
    <mergeCell ref="UEC14:UEH14"/>
    <mergeCell ref="UCA14:UCF14"/>
    <mergeCell ref="UCG14:UCL14"/>
    <mergeCell ref="UCM14:UCR14"/>
    <mergeCell ref="UCS14:UCX14"/>
    <mergeCell ref="UCY14:UDD14"/>
    <mergeCell ref="UKC14:UKH14"/>
    <mergeCell ref="UKI14:UKN14"/>
    <mergeCell ref="UKO14:UKT14"/>
    <mergeCell ref="UKU14:UKZ14"/>
    <mergeCell ref="ULA14:ULF14"/>
    <mergeCell ref="UIY14:UJD14"/>
    <mergeCell ref="UJE14:UJJ14"/>
    <mergeCell ref="UJK14:UJP14"/>
    <mergeCell ref="UJQ14:UJV14"/>
    <mergeCell ref="UJW14:UKB14"/>
    <mergeCell ref="UHU14:UHZ14"/>
    <mergeCell ref="UIA14:UIF14"/>
    <mergeCell ref="UIG14:UIL14"/>
    <mergeCell ref="UIM14:UIR14"/>
    <mergeCell ref="UIS14:UIX14"/>
    <mergeCell ref="UGQ14:UGV14"/>
    <mergeCell ref="UGW14:UHB14"/>
    <mergeCell ref="UHC14:UHH14"/>
    <mergeCell ref="UHI14:UHN14"/>
    <mergeCell ref="UHO14:UHT14"/>
    <mergeCell ref="UOS14:UOX14"/>
    <mergeCell ref="UOY14:UPD14"/>
    <mergeCell ref="UPE14:UPJ14"/>
    <mergeCell ref="UPK14:UPP14"/>
    <mergeCell ref="UPQ14:UPV14"/>
    <mergeCell ref="UNO14:UNT14"/>
    <mergeCell ref="UNU14:UNZ14"/>
    <mergeCell ref="UOA14:UOF14"/>
    <mergeCell ref="UOG14:UOL14"/>
    <mergeCell ref="UOM14:UOR14"/>
    <mergeCell ref="UMK14:UMP14"/>
    <mergeCell ref="UMQ14:UMV14"/>
    <mergeCell ref="UMW14:UNB14"/>
    <mergeCell ref="UNC14:UNH14"/>
    <mergeCell ref="UNI14:UNN14"/>
    <mergeCell ref="ULG14:ULL14"/>
    <mergeCell ref="ULM14:ULR14"/>
    <mergeCell ref="ULS14:ULX14"/>
    <mergeCell ref="ULY14:UMD14"/>
    <mergeCell ref="UME14:UMJ14"/>
    <mergeCell ref="UTI14:UTN14"/>
    <mergeCell ref="UTO14:UTT14"/>
    <mergeCell ref="UTU14:UTZ14"/>
    <mergeCell ref="UUA14:UUF14"/>
    <mergeCell ref="UUG14:UUL14"/>
    <mergeCell ref="USE14:USJ14"/>
    <mergeCell ref="USK14:USP14"/>
    <mergeCell ref="USQ14:USV14"/>
    <mergeCell ref="USW14:UTB14"/>
    <mergeCell ref="UTC14:UTH14"/>
    <mergeCell ref="URA14:URF14"/>
    <mergeCell ref="URG14:URL14"/>
    <mergeCell ref="URM14:URR14"/>
    <mergeCell ref="URS14:URX14"/>
    <mergeCell ref="URY14:USD14"/>
    <mergeCell ref="UPW14:UQB14"/>
    <mergeCell ref="UQC14:UQH14"/>
    <mergeCell ref="UQI14:UQN14"/>
    <mergeCell ref="UQO14:UQT14"/>
    <mergeCell ref="UQU14:UQZ14"/>
    <mergeCell ref="UXY14:UYD14"/>
    <mergeCell ref="UYE14:UYJ14"/>
    <mergeCell ref="UYK14:UYP14"/>
    <mergeCell ref="UYQ14:UYV14"/>
    <mergeCell ref="UYW14:UZB14"/>
    <mergeCell ref="UWU14:UWZ14"/>
    <mergeCell ref="UXA14:UXF14"/>
    <mergeCell ref="UXG14:UXL14"/>
    <mergeCell ref="UXM14:UXR14"/>
    <mergeCell ref="UXS14:UXX14"/>
    <mergeCell ref="UVQ14:UVV14"/>
    <mergeCell ref="UVW14:UWB14"/>
    <mergeCell ref="UWC14:UWH14"/>
    <mergeCell ref="UWI14:UWN14"/>
    <mergeCell ref="UWO14:UWT14"/>
    <mergeCell ref="UUM14:UUR14"/>
    <mergeCell ref="UUS14:UUX14"/>
    <mergeCell ref="UUY14:UVD14"/>
    <mergeCell ref="UVE14:UVJ14"/>
    <mergeCell ref="UVK14:UVP14"/>
    <mergeCell ref="VCO14:VCT14"/>
    <mergeCell ref="VCU14:VCZ14"/>
    <mergeCell ref="VDA14:VDF14"/>
    <mergeCell ref="VDG14:VDL14"/>
    <mergeCell ref="VDM14:VDR14"/>
    <mergeCell ref="VBK14:VBP14"/>
    <mergeCell ref="VBQ14:VBV14"/>
    <mergeCell ref="VBW14:VCB14"/>
    <mergeCell ref="VCC14:VCH14"/>
    <mergeCell ref="VCI14:VCN14"/>
    <mergeCell ref="VAG14:VAL14"/>
    <mergeCell ref="VAM14:VAR14"/>
    <mergeCell ref="VAS14:VAX14"/>
    <mergeCell ref="VAY14:VBD14"/>
    <mergeCell ref="VBE14:VBJ14"/>
    <mergeCell ref="UZC14:UZH14"/>
    <mergeCell ref="UZI14:UZN14"/>
    <mergeCell ref="UZO14:UZT14"/>
    <mergeCell ref="UZU14:UZZ14"/>
    <mergeCell ref="VAA14:VAF14"/>
    <mergeCell ref="VHE14:VHJ14"/>
    <mergeCell ref="VHK14:VHP14"/>
    <mergeCell ref="VHQ14:VHV14"/>
    <mergeCell ref="VHW14:VIB14"/>
    <mergeCell ref="VIC14:VIH14"/>
    <mergeCell ref="VGA14:VGF14"/>
    <mergeCell ref="VGG14:VGL14"/>
    <mergeCell ref="VGM14:VGR14"/>
    <mergeCell ref="VGS14:VGX14"/>
    <mergeCell ref="VGY14:VHD14"/>
    <mergeCell ref="VEW14:VFB14"/>
    <mergeCell ref="VFC14:VFH14"/>
    <mergeCell ref="VFI14:VFN14"/>
    <mergeCell ref="VFO14:VFT14"/>
    <mergeCell ref="VFU14:VFZ14"/>
    <mergeCell ref="VDS14:VDX14"/>
    <mergeCell ref="VDY14:VED14"/>
    <mergeCell ref="VEE14:VEJ14"/>
    <mergeCell ref="VEK14:VEP14"/>
    <mergeCell ref="VEQ14:VEV14"/>
    <mergeCell ref="VLU14:VLZ14"/>
    <mergeCell ref="VMA14:VMF14"/>
    <mergeCell ref="VMG14:VML14"/>
    <mergeCell ref="VMM14:VMR14"/>
    <mergeCell ref="VMS14:VMX14"/>
    <mergeCell ref="VKQ14:VKV14"/>
    <mergeCell ref="VKW14:VLB14"/>
    <mergeCell ref="VLC14:VLH14"/>
    <mergeCell ref="VLI14:VLN14"/>
    <mergeCell ref="VLO14:VLT14"/>
    <mergeCell ref="VJM14:VJR14"/>
    <mergeCell ref="VJS14:VJX14"/>
    <mergeCell ref="VJY14:VKD14"/>
    <mergeCell ref="VKE14:VKJ14"/>
    <mergeCell ref="VKK14:VKP14"/>
    <mergeCell ref="VII14:VIN14"/>
    <mergeCell ref="VIO14:VIT14"/>
    <mergeCell ref="VIU14:VIZ14"/>
    <mergeCell ref="VJA14:VJF14"/>
    <mergeCell ref="VJG14:VJL14"/>
    <mergeCell ref="VQK14:VQP14"/>
    <mergeCell ref="VQQ14:VQV14"/>
    <mergeCell ref="VQW14:VRB14"/>
    <mergeCell ref="VRC14:VRH14"/>
    <mergeCell ref="VRI14:VRN14"/>
    <mergeCell ref="VPG14:VPL14"/>
    <mergeCell ref="VPM14:VPR14"/>
    <mergeCell ref="VPS14:VPX14"/>
    <mergeCell ref="VPY14:VQD14"/>
    <mergeCell ref="VQE14:VQJ14"/>
    <mergeCell ref="VOC14:VOH14"/>
    <mergeCell ref="VOI14:VON14"/>
    <mergeCell ref="VOO14:VOT14"/>
    <mergeCell ref="VOU14:VOZ14"/>
    <mergeCell ref="VPA14:VPF14"/>
    <mergeCell ref="VMY14:VND14"/>
    <mergeCell ref="VNE14:VNJ14"/>
    <mergeCell ref="VNK14:VNP14"/>
    <mergeCell ref="VNQ14:VNV14"/>
    <mergeCell ref="VNW14:VOB14"/>
    <mergeCell ref="VVA14:VVF14"/>
    <mergeCell ref="VVG14:VVL14"/>
    <mergeCell ref="VVM14:VVR14"/>
    <mergeCell ref="VVS14:VVX14"/>
    <mergeCell ref="VVY14:VWD14"/>
    <mergeCell ref="VTW14:VUB14"/>
    <mergeCell ref="VUC14:VUH14"/>
    <mergeCell ref="VUI14:VUN14"/>
    <mergeCell ref="VUO14:VUT14"/>
    <mergeCell ref="VUU14:VUZ14"/>
    <mergeCell ref="VSS14:VSX14"/>
    <mergeCell ref="VSY14:VTD14"/>
    <mergeCell ref="VTE14:VTJ14"/>
    <mergeCell ref="VTK14:VTP14"/>
    <mergeCell ref="VTQ14:VTV14"/>
    <mergeCell ref="VRO14:VRT14"/>
    <mergeCell ref="VRU14:VRZ14"/>
    <mergeCell ref="VSA14:VSF14"/>
    <mergeCell ref="VSG14:VSL14"/>
    <mergeCell ref="VSM14:VSR14"/>
    <mergeCell ref="VZQ14:VZV14"/>
    <mergeCell ref="VZW14:WAB14"/>
    <mergeCell ref="WAC14:WAH14"/>
    <mergeCell ref="WAI14:WAN14"/>
    <mergeCell ref="WAO14:WAT14"/>
    <mergeCell ref="VYM14:VYR14"/>
    <mergeCell ref="VYS14:VYX14"/>
    <mergeCell ref="VYY14:VZD14"/>
    <mergeCell ref="VZE14:VZJ14"/>
    <mergeCell ref="VZK14:VZP14"/>
    <mergeCell ref="VXI14:VXN14"/>
    <mergeCell ref="VXO14:VXT14"/>
    <mergeCell ref="VXU14:VXZ14"/>
    <mergeCell ref="VYA14:VYF14"/>
    <mergeCell ref="VYG14:VYL14"/>
    <mergeCell ref="VWE14:VWJ14"/>
    <mergeCell ref="VWK14:VWP14"/>
    <mergeCell ref="VWQ14:VWV14"/>
    <mergeCell ref="VWW14:VXB14"/>
    <mergeCell ref="VXC14:VXH14"/>
    <mergeCell ref="WEG14:WEL14"/>
    <mergeCell ref="WEM14:WER14"/>
    <mergeCell ref="WES14:WEX14"/>
    <mergeCell ref="WEY14:WFD14"/>
    <mergeCell ref="WFE14:WFJ14"/>
    <mergeCell ref="WDC14:WDH14"/>
    <mergeCell ref="WDI14:WDN14"/>
    <mergeCell ref="WDO14:WDT14"/>
    <mergeCell ref="WDU14:WDZ14"/>
    <mergeCell ref="WEA14:WEF14"/>
    <mergeCell ref="WBY14:WCD14"/>
    <mergeCell ref="WCE14:WCJ14"/>
    <mergeCell ref="WCK14:WCP14"/>
    <mergeCell ref="WCQ14:WCV14"/>
    <mergeCell ref="WCW14:WDB14"/>
    <mergeCell ref="WAU14:WAZ14"/>
    <mergeCell ref="WBA14:WBF14"/>
    <mergeCell ref="WBG14:WBL14"/>
    <mergeCell ref="WBM14:WBR14"/>
    <mergeCell ref="WBS14:WBX14"/>
    <mergeCell ref="WIW14:WJB14"/>
    <mergeCell ref="WJC14:WJH14"/>
    <mergeCell ref="WJI14:WJN14"/>
    <mergeCell ref="WJO14:WJT14"/>
    <mergeCell ref="WJU14:WJZ14"/>
    <mergeCell ref="WHS14:WHX14"/>
    <mergeCell ref="WHY14:WID14"/>
    <mergeCell ref="WIE14:WIJ14"/>
    <mergeCell ref="WIK14:WIP14"/>
    <mergeCell ref="WIQ14:WIV14"/>
    <mergeCell ref="WGO14:WGT14"/>
    <mergeCell ref="WGU14:WGZ14"/>
    <mergeCell ref="WHA14:WHF14"/>
    <mergeCell ref="WHG14:WHL14"/>
    <mergeCell ref="WHM14:WHR14"/>
    <mergeCell ref="WFK14:WFP14"/>
    <mergeCell ref="WFQ14:WFV14"/>
    <mergeCell ref="WFW14:WGB14"/>
    <mergeCell ref="WGC14:WGH14"/>
    <mergeCell ref="WGI14:WGN14"/>
    <mergeCell ref="WNM14:WNR14"/>
    <mergeCell ref="WNS14:WNX14"/>
    <mergeCell ref="WNY14:WOD14"/>
    <mergeCell ref="WOE14:WOJ14"/>
    <mergeCell ref="WOK14:WOP14"/>
    <mergeCell ref="WMI14:WMN14"/>
    <mergeCell ref="WMO14:WMT14"/>
    <mergeCell ref="WMU14:WMZ14"/>
    <mergeCell ref="WNA14:WNF14"/>
    <mergeCell ref="WNG14:WNL14"/>
    <mergeCell ref="WLE14:WLJ14"/>
    <mergeCell ref="WLK14:WLP14"/>
    <mergeCell ref="WLQ14:WLV14"/>
    <mergeCell ref="WLW14:WMB14"/>
    <mergeCell ref="WMC14:WMH14"/>
    <mergeCell ref="WKA14:WKF14"/>
    <mergeCell ref="WKG14:WKL14"/>
    <mergeCell ref="WKM14:WKR14"/>
    <mergeCell ref="WKS14:WKX14"/>
    <mergeCell ref="WKY14:WLD14"/>
    <mergeCell ref="WSC14:WSH14"/>
    <mergeCell ref="WSI14:WSN14"/>
    <mergeCell ref="WSO14:WST14"/>
    <mergeCell ref="WSU14:WSZ14"/>
    <mergeCell ref="WTA14:WTF14"/>
    <mergeCell ref="WQY14:WRD14"/>
    <mergeCell ref="WRE14:WRJ14"/>
    <mergeCell ref="WRK14:WRP14"/>
    <mergeCell ref="WRQ14:WRV14"/>
    <mergeCell ref="WRW14:WSB14"/>
    <mergeCell ref="WPU14:WPZ14"/>
    <mergeCell ref="WQA14:WQF14"/>
    <mergeCell ref="WQG14:WQL14"/>
    <mergeCell ref="WQM14:WQR14"/>
    <mergeCell ref="WQS14:WQX14"/>
    <mergeCell ref="WOQ14:WOV14"/>
    <mergeCell ref="WOW14:WPB14"/>
    <mergeCell ref="WPC14:WPH14"/>
    <mergeCell ref="WPI14:WPN14"/>
    <mergeCell ref="WPO14:WPT14"/>
    <mergeCell ref="WXK14:WXP14"/>
    <mergeCell ref="WXQ14:WXV14"/>
    <mergeCell ref="WVO14:WVT14"/>
    <mergeCell ref="WVU14:WVZ14"/>
    <mergeCell ref="WWA14:WWF14"/>
    <mergeCell ref="WWG14:WWL14"/>
    <mergeCell ref="WWM14:WWR14"/>
    <mergeCell ref="WUK14:WUP14"/>
    <mergeCell ref="WUQ14:WUV14"/>
    <mergeCell ref="WUW14:WVB14"/>
    <mergeCell ref="WVC14:WVH14"/>
    <mergeCell ref="WVI14:WVN14"/>
    <mergeCell ref="WTG14:WTL14"/>
    <mergeCell ref="WTM14:WTR14"/>
    <mergeCell ref="WTS14:WTX14"/>
    <mergeCell ref="WTY14:WUD14"/>
    <mergeCell ref="WUE14:WUJ14"/>
    <mergeCell ref="XDQ14:XDV14"/>
    <mergeCell ref="XDW14:XEB14"/>
    <mergeCell ref="XEC14:XEH14"/>
    <mergeCell ref="XCM14:XCR14"/>
    <mergeCell ref="XCS14:XCX14"/>
    <mergeCell ref="XCY14:XDD14"/>
    <mergeCell ref="XDE14:XDJ14"/>
    <mergeCell ref="XDK14:XDP14"/>
    <mergeCell ref="XBI14:XBN14"/>
    <mergeCell ref="XBO14:XBT14"/>
    <mergeCell ref="XBU14:XBZ14"/>
    <mergeCell ref="XCA14:XCF14"/>
    <mergeCell ref="XCG14:XCL14"/>
    <mergeCell ref="XAE14:XAJ14"/>
    <mergeCell ref="XAK14:XAP14"/>
    <mergeCell ref="XAQ14:XAV14"/>
    <mergeCell ref="XAW14:XBB14"/>
    <mergeCell ref="XBC14:XBH14"/>
    <mergeCell ref="EU17:EZ17"/>
    <mergeCell ref="FA17:FF17"/>
    <mergeCell ref="FG17:FL17"/>
    <mergeCell ref="FM17:FR17"/>
    <mergeCell ref="FS17:FX17"/>
    <mergeCell ref="DQ17:DV17"/>
    <mergeCell ref="DW17:EB17"/>
    <mergeCell ref="EC17:EH17"/>
    <mergeCell ref="EI17:EN17"/>
    <mergeCell ref="EO17:ET17"/>
    <mergeCell ref="CM17:CR17"/>
    <mergeCell ref="CS17:CX17"/>
    <mergeCell ref="CY17:DD17"/>
    <mergeCell ref="DE17:DJ17"/>
    <mergeCell ref="DK17:DP17"/>
    <mergeCell ref="XEU14:XEZ14"/>
    <mergeCell ref="XFA14:XFD14"/>
    <mergeCell ref="XEI14:XEN14"/>
    <mergeCell ref="XEO14:XET14"/>
    <mergeCell ref="WZA14:WZF14"/>
    <mergeCell ref="WZG14:WZL14"/>
    <mergeCell ref="WZM14:WZR14"/>
    <mergeCell ref="WZS14:WZX14"/>
    <mergeCell ref="WZY14:XAD14"/>
    <mergeCell ref="WXW14:WYB14"/>
    <mergeCell ref="WYC14:WYH14"/>
    <mergeCell ref="WYI14:WYN14"/>
    <mergeCell ref="WYO14:WYT14"/>
    <mergeCell ref="WYU14:WYZ14"/>
    <mergeCell ref="WWS14:WWX14"/>
    <mergeCell ref="WWY14:WXD14"/>
    <mergeCell ref="WXE14:WXJ14"/>
    <mergeCell ref="JK17:JP17"/>
    <mergeCell ref="JQ17:JV17"/>
    <mergeCell ref="JW17:KB17"/>
    <mergeCell ref="KC17:KH17"/>
    <mergeCell ref="KI17:KN17"/>
    <mergeCell ref="IG17:IL17"/>
    <mergeCell ref="IM17:IR17"/>
    <mergeCell ref="IS17:IX17"/>
    <mergeCell ref="IY17:JD17"/>
    <mergeCell ref="JE17:JJ17"/>
    <mergeCell ref="HC17:HH17"/>
    <mergeCell ref="HI17:HN17"/>
    <mergeCell ref="HO17:HT17"/>
    <mergeCell ref="HU17:HZ17"/>
    <mergeCell ref="IA17:IF17"/>
    <mergeCell ref="FY17:GD17"/>
    <mergeCell ref="GE17:GJ17"/>
    <mergeCell ref="GK17:GP17"/>
    <mergeCell ref="GQ17:GV17"/>
    <mergeCell ref="GW17:HB17"/>
    <mergeCell ref="OA17:OF17"/>
    <mergeCell ref="OG17:OL17"/>
    <mergeCell ref="OM17:OR17"/>
    <mergeCell ref="OS17:OX17"/>
    <mergeCell ref="OY17:PD17"/>
    <mergeCell ref="MW17:NB17"/>
    <mergeCell ref="NC17:NH17"/>
    <mergeCell ref="NI17:NN17"/>
    <mergeCell ref="NO17:NT17"/>
    <mergeCell ref="NU17:NZ17"/>
    <mergeCell ref="LS17:LX17"/>
    <mergeCell ref="LY17:MD17"/>
    <mergeCell ref="ME17:MJ17"/>
    <mergeCell ref="MK17:MP17"/>
    <mergeCell ref="MQ17:MV17"/>
    <mergeCell ref="KO17:KT17"/>
    <mergeCell ref="KU17:KZ17"/>
    <mergeCell ref="LA17:LF17"/>
    <mergeCell ref="LG17:LL17"/>
    <mergeCell ref="LM17:LR17"/>
    <mergeCell ref="SQ17:SV17"/>
    <mergeCell ref="SW17:TB17"/>
    <mergeCell ref="TC17:TH17"/>
    <mergeCell ref="TI17:TN17"/>
    <mergeCell ref="TO17:TT17"/>
    <mergeCell ref="RM17:RR17"/>
    <mergeCell ref="RS17:RX17"/>
    <mergeCell ref="RY17:SD17"/>
    <mergeCell ref="SE17:SJ17"/>
    <mergeCell ref="SK17:SP17"/>
    <mergeCell ref="QI17:QN17"/>
    <mergeCell ref="QO17:QT17"/>
    <mergeCell ref="QU17:QZ17"/>
    <mergeCell ref="RA17:RF17"/>
    <mergeCell ref="RG17:RL17"/>
    <mergeCell ref="PE17:PJ17"/>
    <mergeCell ref="PK17:PP17"/>
    <mergeCell ref="PQ17:PV17"/>
    <mergeCell ref="PW17:QB17"/>
    <mergeCell ref="QC17:QH17"/>
    <mergeCell ref="XG17:XL17"/>
    <mergeCell ref="XM17:XR17"/>
    <mergeCell ref="XS17:XX17"/>
    <mergeCell ref="XY17:YD17"/>
    <mergeCell ref="YE17:YJ17"/>
    <mergeCell ref="WC17:WH17"/>
    <mergeCell ref="WI17:WN17"/>
    <mergeCell ref="WO17:WT17"/>
    <mergeCell ref="WU17:WZ17"/>
    <mergeCell ref="XA17:XF17"/>
    <mergeCell ref="UY17:VD17"/>
    <mergeCell ref="VE17:VJ17"/>
    <mergeCell ref="VK17:VP17"/>
    <mergeCell ref="VQ17:VV17"/>
    <mergeCell ref="VW17:WB17"/>
    <mergeCell ref="TU17:TZ17"/>
    <mergeCell ref="UA17:UF17"/>
    <mergeCell ref="UG17:UL17"/>
    <mergeCell ref="UM17:UR17"/>
    <mergeCell ref="US17:UX17"/>
    <mergeCell ref="ABW17:ACB17"/>
    <mergeCell ref="ACC17:ACH17"/>
    <mergeCell ref="ACI17:ACN17"/>
    <mergeCell ref="ACO17:ACT17"/>
    <mergeCell ref="ACU17:ACZ17"/>
    <mergeCell ref="AAS17:AAX17"/>
    <mergeCell ref="AAY17:ABD17"/>
    <mergeCell ref="ABE17:ABJ17"/>
    <mergeCell ref="ABK17:ABP17"/>
    <mergeCell ref="ABQ17:ABV17"/>
    <mergeCell ref="ZO17:ZT17"/>
    <mergeCell ref="ZU17:ZZ17"/>
    <mergeCell ref="AAA17:AAF17"/>
    <mergeCell ref="AAG17:AAL17"/>
    <mergeCell ref="AAM17:AAR17"/>
    <mergeCell ref="YK17:YP17"/>
    <mergeCell ref="YQ17:YV17"/>
    <mergeCell ref="YW17:ZB17"/>
    <mergeCell ref="ZC17:ZH17"/>
    <mergeCell ref="ZI17:ZN17"/>
    <mergeCell ref="AGM17:AGR17"/>
    <mergeCell ref="AGS17:AGX17"/>
    <mergeCell ref="AGY17:AHD17"/>
    <mergeCell ref="AHE17:AHJ17"/>
    <mergeCell ref="AHK17:AHP17"/>
    <mergeCell ref="AFI17:AFN17"/>
    <mergeCell ref="AFO17:AFT17"/>
    <mergeCell ref="AFU17:AFZ17"/>
    <mergeCell ref="AGA17:AGF17"/>
    <mergeCell ref="AGG17:AGL17"/>
    <mergeCell ref="AEE17:AEJ17"/>
    <mergeCell ref="AEK17:AEP17"/>
    <mergeCell ref="AEQ17:AEV17"/>
    <mergeCell ref="AEW17:AFB17"/>
    <mergeCell ref="AFC17:AFH17"/>
    <mergeCell ref="ADA17:ADF17"/>
    <mergeCell ref="ADG17:ADL17"/>
    <mergeCell ref="ADM17:ADR17"/>
    <mergeCell ref="ADS17:ADX17"/>
    <mergeCell ref="ADY17:AED17"/>
    <mergeCell ref="ALC17:ALH17"/>
    <mergeCell ref="ALI17:ALN17"/>
    <mergeCell ref="ALO17:ALT17"/>
    <mergeCell ref="ALU17:ALZ17"/>
    <mergeCell ref="AMA17:AMF17"/>
    <mergeCell ref="AJY17:AKD17"/>
    <mergeCell ref="AKE17:AKJ17"/>
    <mergeCell ref="AKK17:AKP17"/>
    <mergeCell ref="AKQ17:AKV17"/>
    <mergeCell ref="AKW17:ALB17"/>
    <mergeCell ref="AIU17:AIZ17"/>
    <mergeCell ref="AJA17:AJF17"/>
    <mergeCell ref="AJG17:AJL17"/>
    <mergeCell ref="AJM17:AJR17"/>
    <mergeCell ref="AJS17:AJX17"/>
    <mergeCell ref="AHQ17:AHV17"/>
    <mergeCell ref="AHW17:AIB17"/>
    <mergeCell ref="AIC17:AIH17"/>
    <mergeCell ref="AII17:AIN17"/>
    <mergeCell ref="AIO17:AIT17"/>
    <mergeCell ref="APS17:APX17"/>
    <mergeCell ref="APY17:AQD17"/>
    <mergeCell ref="AQE17:AQJ17"/>
    <mergeCell ref="AQK17:AQP17"/>
    <mergeCell ref="AQQ17:AQV17"/>
    <mergeCell ref="AOO17:AOT17"/>
    <mergeCell ref="AOU17:AOZ17"/>
    <mergeCell ref="APA17:APF17"/>
    <mergeCell ref="APG17:APL17"/>
    <mergeCell ref="APM17:APR17"/>
    <mergeCell ref="ANK17:ANP17"/>
    <mergeCell ref="ANQ17:ANV17"/>
    <mergeCell ref="ANW17:AOB17"/>
    <mergeCell ref="AOC17:AOH17"/>
    <mergeCell ref="AOI17:AON17"/>
    <mergeCell ref="AMG17:AML17"/>
    <mergeCell ref="AMM17:AMR17"/>
    <mergeCell ref="AMS17:AMX17"/>
    <mergeCell ref="AMY17:AND17"/>
    <mergeCell ref="ANE17:ANJ17"/>
    <mergeCell ref="AUI17:AUN17"/>
    <mergeCell ref="AUO17:AUT17"/>
    <mergeCell ref="AUU17:AUZ17"/>
    <mergeCell ref="AVA17:AVF17"/>
    <mergeCell ref="AVG17:AVL17"/>
    <mergeCell ref="ATE17:ATJ17"/>
    <mergeCell ref="ATK17:ATP17"/>
    <mergeCell ref="ATQ17:ATV17"/>
    <mergeCell ref="ATW17:AUB17"/>
    <mergeCell ref="AUC17:AUH17"/>
    <mergeCell ref="ASA17:ASF17"/>
    <mergeCell ref="ASG17:ASL17"/>
    <mergeCell ref="ASM17:ASR17"/>
    <mergeCell ref="ASS17:ASX17"/>
    <mergeCell ref="ASY17:ATD17"/>
    <mergeCell ref="AQW17:ARB17"/>
    <mergeCell ref="ARC17:ARH17"/>
    <mergeCell ref="ARI17:ARN17"/>
    <mergeCell ref="ARO17:ART17"/>
    <mergeCell ref="ARU17:ARZ17"/>
    <mergeCell ref="AYY17:AZD17"/>
    <mergeCell ref="AZE17:AZJ17"/>
    <mergeCell ref="AZK17:AZP17"/>
    <mergeCell ref="AZQ17:AZV17"/>
    <mergeCell ref="AZW17:BAB17"/>
    <mergeCell ref="AXU17:AXZ17"/>
    <mergeCell ref="AYA17:AYF17"/>
    <mergeCell ref="AYG17:AYL17"/>
    <mergeCell ref="AYM17:AYR17"/>
    <mergeCell ref="AYS17:AYX17"/>
    <mergeCell ref="AWQ17:AWV17"/>
    <mergeCell ref="AWW17:AXB17"/>
    <mergeCell ref="AXC17:AXH17"/>
    <mergeCell ref="AXI17:AXN17"/>
    <mergeCell ref="AXO17:AXT17"/>
    <mergeCell ref="AVM17:AVR17"/>
    <mergeCell ref="AVS17:AVX17"/>
    <mergeCell ref="AVY17:AWD17"/>
    <mergeCell ref="AWE17:AWJ17"/>
    <mergeCell ref="AWK17:AWP17"/>
    <mergeCell ref="BDO17:BDT17"/>
    <mergeCell ref="BDU17:BDZ17"/>
    <mergeCell ref="BEA17:BEF17"/>
    <mergeCell ref="BEG17:BEL17"/>
    <mergeCell ref="BEM17:BER17"/>
    <mergeCell ref="BCK17:BCP17"/>
    <mergeCell ref="BCQ17:BCV17"/>
    <mergeCell ref="BCW17:BDB17"/>
    <mergeCell ref="BDC17:BDH17"/>
    <mergeCell ref="BDI17:BDN17"/>
    <mergeCell ref="BBG17:BBL17"/>
    <mergeCell ref="BBM17:BBR17"/>
    <mergeCell ref="BBS17:BBX17"/>
    <mergeCell ref="BBY17:BCD17"/>
    <mergeCell ref="BCE17:BCJ17"/>
    <mergeCell ref="BAC17:BAH17"/>
    <mergeCell ref="BAI17:BAN17"/>
    <mergeCell ref="BAO17:BAT17"/>
    <mergeCell ref="BAU17:BAZ17"/>
    <mergeCell ref="BBA17:BBF17"/>
    <mergeCell ref="BIE17:BIJ17"/>
    <mergeCell ref="BIK17:BIP17"/>
    <mergeCell ref="BIQ17:BIV17"/>
    <mergeCell ref="BIW17:BJB17"/>
    <mergeCell ref="BJC17:BJH17"/>
    <mergeCell ref="BHA17:BHF17"/>
    <mergeCell ref="BHG17:BHL17"/>
    <mergeCell ref="BHM17:BHR17"/>
    <mergeCell ref="BHS17:BHX17"/>
    <mergeCell ref="BHY17:BID17"/>
    <mergeCell ref="BFW17:BGB17"/>
    <mergeCell ref="BGC17:BGH17"/>
    <mergeCell ref="BGI17:BGN17"/>
    <mergeCell ref="BGO17:BGT17"/>
    <mergeCell ref="BGU17:BGZ17"/>
    <mergeCell ref="BES17:BEX17"/>
    <mergeCell ref="BEY17:BFD17"/>
    <mergeCell ref="BFE17:BFJ17"/>
    <mergeCell ref="BFK17:BFP17"/>
    <mergeCell ref="BFQ17:BFV17"/>
    <mergeCell ref="BMU17:BMZ17"/>
    <mergeCell ref="BNA17:BNF17"/>
    <mergeCell ref="BNG17:BNL17"/>
    <mergeCell ref="BNM17:BNR17"/>
    <mergeCell ref="BNS17:BNX17"/>
    <mergeCell ref="BLQ17:BLV17"/>
    <mergeCell ref="BLW17:BMB17"/>
    <mergeCell ref="BMC17:BMH17"/>
    <mergeCell ref="BMI17:BMN17"/>
    <mergeCell ref="BMO17:BMT17"/>
    <mergeCell ref="BKM17:BKR17"/>
    <mergeCell ref="BKS17:BKX17"/>
    <mergeCell ref="BKY17:BLD17"/>
    <mergeCell ref="BLE17:BLJ17"/>
    <mergeCell ref="BLK17:BLP17"/>
    <mergeCell ref="BJI17:BJN17"/>
    <mergeCell ref="BJO17:BJT17"/>
    <mergeCell ref="BJU17:BJZ17"/>
    <mergeCell ref="BKA17:BKF17"/>
    <mergeCell ref="BKG17:BKL17"/>
    <mergeCell ref="BRK17:BRP17"/>
    <mergeCell ref="BRQ17:BRV17"/>
    <mergeCell ref="BRW17:BSB17"/>
    <mergeCell ref="BSC17:BSH17"/>
    <mergeCell ref="BSI17:BSN17"/>
    <mergeCell ref="BQG17:BQL17"/>
    <mergeCell ref="BQM17:BQR17"/>
    <mergeCell ref="BQS17:BQX17"/>
    <mergeCell ref="BQY17:BRD17"/>
    <mergeCell ref="BRE17:BRJ17"/>
    <mergeCell ref="BPC17:BPH17"/>
    <mergeCell ref="BPI17:BPN17"/>
    <mergeCell ref="BPO17:BPT17"/>
    <mergeCell ref="BPU17:BPZ17"/>
    <mergeCell ref="BQA17:BQF17"/>
    <mergeCell ref="BNY17:BOD17"/>
    <mergeCell ref="BOE17:BOJ17"/>
    <mergeCell ref="BOK17:BOP17"/>
    <mergeCell ref="BOQ17:BOV17"/>
    <mergeCell ref="BOW17:BPB17"/>
    <mergeCell ref="BWA17:BWF17"/>
    <mergeCell ref="BWG17:BWL17"/>
    <mergeCell ref="BWM17:BWR17"/>
    <mergeCell ref="BWS17:BWX17"/>
    <mergeCell ref="BWY17:BXD17"/>
    <mergeCell ref="BUW17:BVB17"/>
    <mergeCell ref="BVC17:BVH17"/>
    <mergeCell ref="BVI17:BVN17"/>
    <mergeCell ref="BVO17:BVT17"/>
    <mergeCell ref="BVU17:BVZ17"/>
    <mergeCell ref="BTS17:BTX17"/>
    <mergeCell ref="BTY17:BUD17"/>
    <mergeCell ref="BUE17:BUJ17"/>
    <mergeCell ref="BUK17:BUP17"/>
    <mergeCell ref="BUQ17:BUV17"/>
    <mergeCell ref="BSO17:BST17"/>
    <mergeCell ref="BSU17:BSZ17"/>
    <mergeCell ref="BTA17:BTF17"/>
    <mergeCell ref="BTG17:BTL17"/>
    <mergeCell ref="BTM17:BTR17"/>
    <mergeCell ref="CAQ17:CAV17"/>
    <mergeCell ref="CAW17:CBB17"/>
    <mergeCell ref="CBC17:CBH17"/>
    <mergeCell ref="CBI17:CBN17"/>
    <mergeCell ref="CBO17:CBT17"/>
    <mergeCell ref="BZM17:BZR17"/>
    <mergeCell ref="BZS17:BZX17"/>
    <mergeCell ref="BZY17:CAD17"/>
    <mergeCell ref="CAE17:CAJ17"/>
    <mergeCell ref="CAK17:CAP17"/>
    <mergeCell ref="BYI17:BYN17"/>
    <mergeCell ref="BYO17:BYT17"/>
    <mergeCell ref="BYU17:BYZ17"/>
    <mergeCell ref="BZA17:BZF17"/>
    <mergeCell ref="BZG17:BZL17"/>
    <mergeCell ref="BXE17:BXJ17"/>
    <mergeCell ref="BXK17:BXP17"/>
    <mergeCell ref="BXQ17:BXV17"/>
    <mergeCell ref="BXW17:BYB17"/>
    <mergeCell ref="BYC17:BYH17"/>
    <mergeCell ref="CFG17:CFL17"/>
    <mergeCell ref="CFM17:CFR17"/>
    <mergeCell ref="CFS17:CFX17"/>
    <mergeCell ref="CFY17:CGD17"/>
    <mergeCell ref="CGE17:CGJ17"/>
    <mergeCell ref="CEC17:CEH17"/>
    <mergeCell ref="CEI17:CEN17"/>
    <mergeCell ref="CEO17:CET17"/>
    <mergeCell ref="CEU17:CEZ17"/>
    <mergeCell ref="CFA17:CFF17"/>
    <mergeCell ref="CCY17:CDD17"/>
    <mergeCell ref="CDE17:CDJ17"/>
    <mergeCell ref="CDK17:CDP17"/>
    <mergeCell ref="CDQ17:CDV17"/>
    <mergeCell ref="CDW17:CEB17"/>
    <mergeCell ref="CBU17:CBZ17"/>
    <mergeCell ref="CCA17:CCF17"/>
    <mergeCell ref="CCG17:CCL17"/>
    <mergeCell ref="CCM17:CCR17"/>
    <mergeCell ref="CCS17:CCX17"/>
    <mergeCell ref="CJW17:CKB17"/>
    <mergeCell ref="CKC17:CKH17"/>
    <mergeCell ref="CKI17:CKN17"/>
    <mergeCell ref="CKO17:CKT17"/>
    <mergeCell ref="CKU17:CKZ17"/>
    <mergeCell ref="CIS17:CIX17"/>
    <mergeCell ref="CIY17:CJD17"/>
    <mergeCell ref="CJE17:CJJ17"/>
    <mergeCell ref="CJK17:CJP17"/>
    <mergeCell ref="CJQ17:CJV17"/>
    <mergeCell ref="CHO17:CHT17"/>
    <mergeCell ref="CHU17:CHZ17"/>
    <mergeCell ref="CIA17:CIF17"/>
    <mergeCell ref="CIG17:CIL17"/>
    <mergeCell ref="CIM17:CIR17"/>
    <mergeCell ref="CGK17:CGP17"/>
    <mergeCell ref="CGQ17:CGV17"/>
    <mergeCell ref="CGW17:CHB17"/>
    <mergeCell ref="CHC17:CHH17"/>
    <mergeCell ref="CHI17:CHN17"/>
    <mergeCell ref="COM17:COR17"/>
    <mergeCell ref="COS17:COX17"/>
    <mergeCell ref="COY17:CPD17"/>
    <mergeCell ref="CPE17:CPJ17"/>
    <mergeCell ref="CPK17:CPP17"/>
    <mergeCell ref="CNI17:CNN17"/>
    <mergeCell ref="CNO17:CNT17"/>
    <mergeCell ref="CNU17:CNZ17"/>
    <mergeCell ref="COA17:COF17"/>
    <mergeCell ref="COG17:COL17"/>
    <mergeCell ref="CME17:CMJ17"/>
    <mergeCell ref="CMK17:CMP17"/>
    <mergeCell ref="CMQ17:CMV17"/>
    <mergeCell ref="CMW17:CNB17"/>
    <mergeCell ref="CNC17:CNH17"/>
    <mergeCell ref="CLA17:CLF17"/>
    <mergeCell ref="CLG17:CLL17"/>
    <mergeCell ref="CLM17:CLR17"/>
    <mergeCell ref="CLS17:CLX17"/>
    <mergeCell ref="CLY17:CMD17"/>
    <mergeCell ref="CTC17:CTH17"/>
    <mergeCell ref="CTI17:CTN17"/>
    <mergeCell ref="CTO17:CTT17"/>
    <mergeCell ref="CTU17:CTZ17"/>
    <mergeCell ref="CUA17:CUF17"/>
    <mergeCell ref="CRY17:CSD17"/>
    <mergeCell ref="CSE17:CSJ17"/>
    <mergeCell ref="CSK17:CSP17"/>
    <mergeCell ref="CSQ17:CSV17"/>
    <mergeCell ref="CSW17:CTB17"/>
    <mergeCell ref="CQU17:CQZ17"/>
    <mergeCell ref="CRA17:CRF17"/>
    <mergeCell ref="CRG17:CRL17"/>
    <mergeCell ref="CRM17:CRR17"/>
    <mergeCell ref="CRS17:CRX17"/>
    <mergeCell ref="CPQ17:CPV17"/>
    <mergeCell ref="CPW17:CQB17"/>
    <mergeCell ref="CQC17:CQH17"/>
    <mergeCell ref="CQI17:CQN17"/>
    <mergeCell ref="CQO17:CQT17"/>
    <mergeCell ref="CXS17:CXX17"/>
    <mergeCell ref="CXY17:CYD17"/>
    <mergeCell ref="CYE17:CYJ17"/>
    <mergeCell ref="CYK17:CYP17"/>
    <mergeCell ref="CYQ17:CYV17"/>
    <mergeCell ref="CWO17:CWT17"/>
    <mergeCell ref="CWU17:CWZ17"/>
    <mergeCell ref="CXA17:CXF17"/>
    <mergeCell ref="CXG17:CXL17"/>
    <mergeCell ref="CXM17:CXR17"/>
    <mergeCell ref="CVK17:CVP17"/>
    <mergeCell ref="CVQ17:CVV17"/>
    <mergeCell ref="CVW17:CWB17"/>
    <mergeCell ref="CWC17:CWH17"/>
    <mergeCell ref="CWI17:CWN17"/>
    <mergeCell ref="CUG17:CUL17"/>
    <mergeCell ref="CUM17:CUR17"/>
    <mergeCell ref="CUS17:CUX17"/>
    <mergeCell ref="CUY17:CVD17"/>
    <mergeCell ref="CVE17:CVJ17"/>
    <mergeCell ref="DCI17:DCN17"/>
    <mergeCell ref="DCO17:DCT17"/>
    <mergeCell ref="DCU17:DCZ17"/>
    <mergeCell ref="DDA17:DDF17"/>
    <mergeCell ref="DDG17:DDL17"/>
    <mergeCell ref="DBE17:DBJ17"/>
    <mergeCell ref="DBK17:DBP17"/>
    <mergeCell ref="DBQ17:DBV17"/>
    <mergeCell ref="DBW17:DCB17"/>
    <mergeCell ref="DCC17:DCH17"/>
    <mergeCell ref="DAA17:DAF17"/>
    <mergeCell ref="DAG17:DAL17"/>
    <mergeCell ref="DAM17:DAR17"/>
    <mergeCell ref="DAS17:DAX17"/>
    <mergeCell ref="DAY17:DBD17"/>
    <mergeCell ref="CYW17:CZB17"/>
    <mergeCell ref="CZC17:CZH17"/>
    <mergeCell ref="CZI17:CZN17"/>
    <mergeCell ref="CZO17:CZT17"/>
    <mergeCell ref="CZU17:CZZ17"/>
    <mergeCell ref="DGY17:DHD17"/>
    <mergeCell ref="DHE17:DHJ17"/>
    <mergeCell ref="DHK17:DHP17"/>
    <mergeCell ref="DHQ17:DHV17"/>
    <mergeCell ref="DHW17:DIB17"/>
    <mergeCell ref="DFU17:DFZ17"/>
    <mergeCell ref="DGA17:DGF17"/>
    <mergeCell ref="DGG17:DGL17"/>
    <mergeCell ref="DGM17:DGR17"/>
    <mergeCell ref="DGS17:DGX17"/>
    <mergeCell ref="DEQ17:DEV17"/>
    <mergeCell ref="DEW17:DFB17"/>
    <mergeCell ref="DFC17:DFH17"/>
    <mergeCell ref="DFI17:DFN17"/>
    <mergeCell ref="DFO17:DFT17"/>
    <mergeCell ref="DDM17:DDR17"/>
    <mergeCell ref="DDS17:DDX17"/>
    <mergeCell ref="DDY17:DED17"/>
    <mergeCell ref="DEE17:DEJ17"/>
    <mergeCell ref="DEK17:DEP17"/>
    <mergeCell ref="DLO17:DLT17"/>
    <mergeCell ref="DLU17:DLZ17"/>
    <mergeCell ref="DMA17:DMF17"/>
    <mergeCell ref="DMG17:DML17"/>
    <mergeCell ref="DMM17:DMR17"/>
    <mergeCell ref="DKK17:DKP17"/>
    <mergeCell ref="DKQ17:DKV17"/>
    <mergeCell ref="DKW17:DLB17"/>
    <mergeCell ref="DLC17:DLH17"/>
    <mergeCell ref="DLI17:DLN17"/>
    <mergeCell ref="DJG17:DJL17"/>
    <mergeCell ref="DJM17:DJR17"/>
    <mergeCell ref="DJS17:DJX17"/>
    <mergeCell ref="DJY17:DKD17"/>
    <mergeCell ref="DKE17:DKJ17"/>
    <mergeCell ref="DIC17:DIH17"/>
    <mergeCell ref="DII17:DIN17"/>
    <mergeCell ref="DIO17:DIT17"/>
    <mergeCell ref="DIU17:DIZ17"/>
    <mergeCell ref="DJA17:DJF17"/>
    <mergeCell ref="DQE17:DQJ17"/>
    <mergeCell ref="DQK17:DQP17"/>
    <mergeCell ref="DQQ17:DQV17"/>
    <mergeCell ref="DQW17:DRB17"/>
    <mergeCell ref="DRC17:DRH17"/>
    <mergeCell ref="DPA17:DPF17"/>
    <mergeCell ref="DPG17:DPL17"/>
    <mergeCell ref="DPM17:DPR17"/>
    <mergeCell ref="DPS17:DPX17"/>
    <mergeCell ref="DPY17:DQD17"/>
    <mergeCell ref="DNW17:DOB17"/>
    <mergeCell ref="DOC17:DOH17"/>
    <mergeCell ref="DOI17:DON17"/>
    <mergeCell ref="DOO17:DOT17"/>
    <mergeCell ref="DOU17:DOZ17"/>
    <mergeCell ref="DMS17:DMX17"/>
    <mergeCell ref="DMY17:DND17"/>
    <mergeCell ref="DNE17:DNJ17"/>
    <mergeCell ref="DNK17:DNP17"/>
    <mergeCell ref="DNQ17:DNV17"/>
    <mergeCell ref="DUU17:DUZ17"/>
    <mergeCell ref="DVA17:DVF17"/>
    <mergeCell ref="DVG17:DVL17"/>
    <mergeCell ref="DVM17:DVR17"/>
    <mergeCell ref="DVS17:DVX17"/>
    <mergeCell ref="DTQ17:DTV17"/>
    <mergeCell ref="DTW17:DUB17"/>
    <mergeCell ref="DUC17:DUH17"/>
    <mergeCell ref="DUI17:DUN17"/>
    <mergeCell ref="DUO17:DUT17"/>
    <mergeCell ref="DSM17:DSR17"/>
    <mergeCell ref="DSS17:DSX17"/>
    <mergeCell ref="DSY17:DTD17"/>
    <mergeCell ref="DTE17:DTJ17"/>
    <mergeCell ref="DTK17:DTP17"/>
    <mergeCell ref="DRI17:DRN17"/>
    <mergeCell ref="DRO17:DRT17"/>
    <mergeCell ref="DRU17:DRZ17"/>
    <mergeCell ref="DSA17:DSF17"/>
    <mergeCell ref="DSG17:DSL17"/>
    <mergeCell ref="DZK17:DZP17"/>
    <mergeCell ref="DZQ17:DZV17"/>
    <mergeCell ref="DZW17:EAB17"/>
    <mergeCell ref="EAC17:EAH17"/>
    <mergeCell ref="EAI17:EAN17"/>
    <mergeCell ref="DYG17:DYL17"/>
    <mergeCell ref="DYM17:DYR17"/>
    <mergeCell ref="DYS17:DYX17"/>
    <mergeCell ref="DYY17:DZD17"/>
    <mergeCell ref="DZE17:DZJ17"/>
    <mergeCell ref="DXC17:DXH17"/>
    <mergeCell ref="DXI17:DXN17"/>
    <mergeCell ref="DXO17:DXT17"/>
    <mergeCell ref="DXU17:DXZ17"/>
    <mergeCell ref="DYA17:DYF17"/>
    <mergeCell ref="DVY17:DWD17"/>
    <mergeCell ref="DWE17:DWJ17"/>
    <mergeCell ref="DWK17:DWP17"/>
    <mergeCell ref="DWQ17:DWV17"/>
    <mergeCell ref="DWW17:DXB17"/>
    <mergeCell ref="EEA17:EEF17"/>
    <mergeCell ref="EEG17:EEL17"/>
    <mergeCell ref="EEM17:EER17"/>
    <mergeCell ref="EES17:EEX17"/>
    <mergeCell ref="EEY17:EFD17"/>
    <mergeCell ref="ECW17:EDB17"/>
    <mergeCell ref="EDC17:EDH17"/>
    <mergeCell ref="EDI17:EDN17"/>
    <mergeCell ref="EDO17:EDT17"/>
    <mergeCell ref="EDU17:EDZ17"/>
    <mergeCell ref="EBS17:EBX17"/>
    <mergeCell ref="EBY17:ECD17"/>
    <mergeCell ref="ECE17:ECJ17"/>
    <mergeCell ref="ECK17:ECP17"/>
    <mergeCell ref="ECQ17:ECV17"/>
    <mergeCell ref="EAO17:EAT17"/>
    <mergeCell ref="EAU17:EAZ17"/>
    <mergeCell ref="EBA17:EBF17"/>
    <mergeCell ref="EBG17:EBL17"/>
    <mergeCell ref="EBM17:EBR17"/>
    <mergeCell ref="EIQ17:EIV17"/>
    <mergeCell ref="EIW17:EJB17"/>
    <mergeCell ref="EJC17:EJH17"/>
    <mergeCell ref="EJI17:EJN17"/>
    <mergeCell ref="EJO17:EJT17"/>
    <mergeCell ref="EHM17:EHR17"/>
    <mergeCell ref="EHS17:EHX17"/>
    <mergeCell ref="EHY17:EID17"/>
    <mergeCell ref="EIE17:EIJ17"/>
    <mergeCell ref="EIK17:EIP17"/>
    <mergeCell ref="EGI17:EGN17"/>
    <mergeCell ref="EGO17:EGT17"/>
    <mergeCell ref="EGU17:EGZ17"/>
    <mergeCell ref="EHA17:EHF17"/>
    <mergeCell ref="EHG17:EHL17"/>
    <mergeCell ref="EFE17:EFJ17"/>
    <mergeCell ref="EFK17:EFP17"/>
    <mergeCell ref="EFQ17:EFV17"/>
    <mergeCell ref="EFW17:EGB17"/>
    <mergeCell ref="EGC17:EGH17"/>
    <mergeCell ref="ENG17:ENL17"/>
    <mergeCell ref="ENM17:ENR17"/>
    <mergeCell ref="ENS17:ENX17"/>
    <mergeCell ref="ENY17:EOD17"/>
    <mergeCell ref="EOE17:EOJ17"/>
    <mergeCell ref="EMC17:EMH17"/>
    <mergeCell ref="EMI17:EMN17"/>
    <mergeCell ref="EMO17:EMT17"/>
    <mergeCell ref="EMU17:EMZ17"/>
    <mergeCell ref="ENA17:ENF17"/>
    <mergeCell ref="EKY17:ELD17"/>
    <mergeCell ref="ELE17:ELJ17"/>
    <mergeCell ref="ELK17:ELP17"/>
    <mergeCell ref="ELQ17:ELV17"/>
    <mergeCell ref="ELW17:EMB17"/>
    <mergeCell ref="EJU17:EJZ17"/>
    <mergeCell ref="EKA17:EKF17"/>
    <mergeCell ref="EKG17:EKL17"/>
    <mergeCell ref="EKM17:EKR17"/>
    <mergeCell ref="EKS17:EKX17"/>
    <mergeCell ref="ERW17:ESB17"/>
    <mergeCell ref="ESC17:ESH17"/>
    <mergeCell ref="ESI17:ESN17"/>
    <mergeCell ref="ESO17:EST17"/>
    <mergeCell ref="ESU17:ESZ17"/>
    <mergeCell ref="EQS17:EQX17"/>
    <mergeCell ref="EQY17:ERD17"/>
    <mergeCell ref="ERE17:ERJ17"/>
    <mergeCell ref="ERK17:ERP17"/>
    <mergeCell ref="ERQ17:ERV17"/>
    <mergeCell ref="EPO17:EPT17"/>
    <mergeCell ref="EPU17:EPZ17"/>
    <mergeCell ref="EQA17:EQF17"/>
    <mergeCell ref="EQG17:EQL17"/>
    <mergeCell ref="EQM17:EQR17"/>
    <mergeCell ref="EOK17:EOP17"/>
    <mergeCell ref="EOQ17:EOV17"/>
    <mergeCell ref="EOW17:EPB17"/>
    <mergeCell ref="EPC17:EPH17"/>
    <mergeCell ref="EPI17:EPN17"/>
    <mergeCell ref="EWM17:EWR17"/>
    <mergeCell ref="EWS17:EWX17"/>
    <mergeCell ref="EWY17:EXD17"/>
    <mergeCell ref="EXE17:EXJ17"/>
    <mergeCell ref="EXK17:EXP17"/>
    <mergeCell ref="EVI17:EVN17"/>
    <mergeCell ref="EVO17:EVT17"/>
    <mergeCell ref="EVU17:EVZ17"/>
    <mergeCell ref="EWA17:EWF17"/>
    <mergeCell ref="EWG17:EWL17"/>
    <mergeCell ref="EUE17:EUJ17"/>
    <mergeCell ref="EUK17:EUP17"/>
    <mergeCell ref="EUQ17:EUV17"/>
    <mergeCell ref="EUW17:EVB17"/>
    <mergeCell ref="EVC17:EVH17"/>
    <mergeCell ref="ETA17:ETF17"/>
    <mergeCell ref="ETG17:ETL17"/>
    <mergeCell ref="ETM17:ETR17"/>
    <mergeCell ref="ETS17:ETX17"/>
    <mergeCell ref="ETY17:EUD17"/>
    <mergeCell ref="FBC17:FBH17"/>
    <mergeCell ref="FBI17:FBN17"/>
    <mergeCell ref="FBO17:FBT17"/>
    <mergeCell ref="FBU17:FBZ17"/>
    <mergeCell ref="FCA17:FCF17"/>
    <mergeCell ref="EZY17:FAD17"/>
    <mergeCell ref="FAE17:FAJ17"/>
    <mergeCell ref="FAK17:FAP17"/>
    <mergeCell ref="FAQ17:FAV17"/>
    <mergeCell ref="FAW17:FBB17"/>
    <mergeCell ref="EYU17:EYZ17"/>
    <mergeCell ref="EZA17:EZF17"/>
    <mergeCell ref="EZG17:EZL17"/>
    <mergeCell ref="EZM17:EZR17"/>
    <mergeCell ref="EZS17:EZX17"/>
    <mergeCell ref="EXQ17:EXV17"/>
    <mergeCell ref="EXW17:EYB17"/>
    <mergeCell ref="EYC17:EYH17"/>
    <mergeCell ref="EYI17:EYN17"/>
    <mergeCell ref="EYO17:EYT17"/>
    <mergeCell ref="FFS17:FFX17"/>
    <mergeCell ref="FFY17:FGD17"/>
    <mergeCell ref="FGE17:FGJ17"/>
    <mergeCell ref="FGK17:FGP17"/>
    <mergeCell ref="FGQ17:FGV17"/>
    <mergeCell ref="FEO17:FET17"/>
    <mergeCell ref="FEU17:FEZ17"/>
    <mergeCell ref="FFA17:FFF17"/>
    <mergeCell ref="FFG17:FFL17"/>
    <mergeCell ref="FFM17:FFR17"/>
    <mergeCell ref="FDK17:FDP17"/>
    <mergeCell ref="FDQ17:FDV17"/>
    <mergeCell ref="FDW17:FEB17"/>
    <mergeCell ref="FEC17:FEH17"/>
    <mergeCell ref="FEI17:FEN17"/>
    <mergeCell ref="FCG17:FCL17"/>
    <mergeCell ref="FCM17:FCR17"/>
    <mergeCell ref="FCS17:FCX17"/>
    <mergeCell ref="FCY17:FDD17"/>
    <mergeCell ref="FDE17:FDJ17"/>
    <mergeCell ref="FKI17:FKN17"/>
    <mergeCell ref="FKO17:FKT17"/>
    <mergeCell ref="FKU17:FKZ17"/>
    <mergeCell ref="FLA17:FLF17"/>
    <mergeCell ref="FLG17:FLL17"/>
    <mergeCell ref="FJE17:FJJ17"/>
    <mergeCell ref="FJK17:FJP17"/>
    <mergeCell ref="FJQ17:FJV17"/>
    <mergeCell ref="FJW17:FKB17"/>
    <mergeCell ref="FKC17:FKH17"/>
    <mergeCell ref="FIA17:FIF17"/>
    <mergeCell ref="FIG17:FIL17"/>
    <mergeCell ref="FIM17:FIR17"/>
    <mergeCell ref="FIS17:FIX17"/>
    <mergeCell ref="FIY17:FJD17"/>
    <mergeCell ref="FGW17:FHB17"/>
    <mergeCell ref="FHC17:FHH17"/>
    <mergeCell ref="FHI17:FHN17"/>
    <mergeCell ref="FHO17:FHT17"/>
    <mergeCell ref="FHU17:FHZ17"/>
    <mergeCell ref="FOY17:FPD17"/>
    <mergeCell ref="FPE17:FPJ17"/>
    <mergeCell ref="FPK17:FPP17"/>
    <mergeCell ref="FPQ17:FPV17"/>
    <mergeCell ref="FPW17:FQB17"/>
    <mergeCell ref="FNU17:FNZ17"/>
    <mergeCell ref="FOA17:FOF17"/>
    <mergeCell ref="FOG17:FOL17"/>
    <mergeCell ref="FOM17:FOR17"/>
    <mergeCell ref="FOS17:FOX17"/>
    <mergeCell ref="FMQ17:FMV17"/>
    <mergeCell ref="FMW17:FNB17"/>
    <mergeCell ref="FNC17:FNH17"/>
    <mergeCell ref="FNI17:FNN17"/>
    <mergeCell ref="FNO17:FNT17"/>
    <mergeCell ref="FLM17:FLR17"/>
    <mergeCell ref="FLS17:FLX17"/>
    <mergeCell ref="FLY17:FMD17"/>
    <mergeCell ref="FME17:FMJ17"/>
    <mergeCell ref="FMK17:FMP17"/>
    <mergeCell ref="FTO17:FTT17"/>
    <mergeCell ref="FTU17:FTZ17"/>
    <mergeCell ref="FUA17:FUF17"/>
    <mergeCell ref="FUG17:FUL17"/>
    <mergeCell ref="FUM17:FUR17"/>
    <mergeCell ref="FSK17:FSP17"/>
    <mergeCell ref="FSQ17:FSV17"/>
    <mergeCell ref="FSW17:FTB17"/>
    <mergeCell ref="FTC17:FTH17"/>
    <mergeCell ref="FTI17:FTN17"/>
    <mergeCell ref="FRG17:FRL17"/>
    <mergeCell ref="FRM17:FRR17"/>
    <mergeCell ref="FRS17:FRX17"/>
    <mergeCell ref="FRY17:FSD17"/>
    <mergeCell ref="FSE17:FSJ17"/>
    <mergeCell ref="FQC17:FQH17"/>
    <mergeCell ref="FQI17:FQN17"/>
    <mergeCell ref="FQO17:FQT17"/>
    <mergeCell ref="FQU17:FQZ17"/>
    <mergeCell ref="FRA17:FRF17"/>
    <mergeCell ref="FYE17:FYJ17"/>
    <mergeCell ref="FYK17:FYP17"/>
    <mergeCell ref="FYQ17:FYV17"/>
    <mergeCell ref="FYW17:FZB17"/>
    <mergeCell ref="FZC17:FZH17"/>
    <mergeCell ref="FXA17:FXF17"/>
    <mergeCell ref="FXG17:FXL17"/>
    <mergeCell ref="FXM17:FXR17"/>
    <mergeCell ref="FXS17:FXX17"/>
    <mergeCell ref="FXY17:FYD17"/>
    <mergeCell ref="FVW17:FWB17"/>
    <mergeCell ref="FWC17:FWH17"/>
    <mergeCell ref="FWI17:FWN17"/>
    <mergeCell ref="FWO17:FWT17"/>
    <mergeCell ref="FWU17:FWZ17"/>
    <mergeCell ref="FUS17:FUX17"/>
    <mergeCell ref="FUY17:FVD17"/>
    <mergeCell ref="FVE17:FVJ17"/>
    <mergeCell ref="FVK17:FVP17"/>
    <mergeCell ref="FVQ17:FVV17"/>
    <mergeCell ref="GCU17:GCZ17"/>
    <mergeCell ref="GDA17:GDF17"/>
    <mergeCell ref="GDG17:GDL17"/>
    <mergeCell ref="GDM17:GDR17"/>
    <mergeCell ref="GDS17:GDX17"/>
    <mergeCell ref="GBQ17:GBV17"/>
    <mergeCell ref="GBW17:GCB17"/>
    <mergeCell ref="GCC17:GCH17"/>
    <mergeCell ref="GCI17:GCN17"/>
    <mergeCell ref="GCO17:GCT17"/>
    <mergeCell ref="GAM17:GAR17"/>
    <mergeCell ref="GAS17:GAX17"/>
    <mergeCell ref="GAY17:GBD17"/>
    <mergeCell ref="GBE17:GBJ17"/>
    <mergeCell ref="GBK17:GBP17"/>
    <mergeCell ref="FZI17:FZN17"/>
    <mergeCell ref="FZO17:FZT17"/>
    <mergeCell ref="FZU17:FZZ17"/>
    <mergeCell ref="GAA17:GAF17"/>
    <mergeCell ref="GAG17:GAL17"/>
    <mergeCell ref="GHK17:GHP17"/>
    <mergeCell ref="GHQ17:GHV17"/>
    <mergeCell ref="GHW17:GIB17"/>
    <mergeCell ref="GIC17:GIH17"/>
    <mergeCell ref="GII17:GIN17"/>
    <mergeCell ref="GGG17:GGL17"/>
    <mergeCell ref="GGM17:GGR17"/>
    <mergeCell ref="GGS17:GGX17"/>
    <mergeCell ref="GGY17:GHD17"/>
    <mergeCell ref="GHE17:GHJ17"/>
    <mergeCell ref="GFC17:GFH17"/>
    <mergeCell ref="GFI17:GFN17"/>
    <mergeCell ref="GFO17:GFT17"/>
    <mergeCell ref="GFU17:GFZ17"/>
    <mergeCell ref="GGA17:GGF17"/>
    <mergeCell ref="GDY17:GED17"/>
    <mergeCell ref="GEE17:GEJ17"/>
    <mergeCell ref="GEK17:GEP17"/>
    <mergeCell ref="GEQ17:GEV17"/>
    <mergeCell ref="GEW17:GFB17"/>
    <mergeCell ref="GMA17:GMF17"/>
    <mergeCell ref="GMG17:GML17"/>
    <mergeCell ref="GMM17:GMR17"/>
    <mergeCell ref="GMS17:GMX17"/>
    <mergeCell ref="GMY17:GND17"/>
    <mergeCell ref="GKW17:GLB17"/>
    <mergeCell ref="GLC17:GLH17"/>
    <mergeCell ref="GLI17:GLN17"/>
    <mergeCell ref="GLO17:GLT17"/>
    <mergeCell ref="GLU17:GLZ17"/>
    <mergeCell ref="GJS17:GJX17"/>
    <mergeCell ref="GJY17:GKD17"/>
    <mergeCell ref="GKE17:GKJ17"/>
    <mergeCell ref="GKK17:GKP17"/>
    <mergeCell ref="GKQ17:GKV17"/>
    <mergeCell ref="GIO17:GIT17"/>
    <mergeCell ref="GIU17:GIZ17"/>
    <mergeCell ref="GJA17:GJF17"/>
    <mergeCell ref="GJG17:GJL17"/>
    <mergeCell ref="GJM17:GJR17"/>
    <mergeCell ref="GQQ17:GQV17"/>
    <mergeCell ref="GQW17:GRB17"/>
    <mergeCell ref="GRC17:GRH17"/>
    <mergeCell ref="GRI17:GRN17"/>
    <mergeCell ref="GRO17:GRT17"/>
    <mergeCell ref="GPM17:GPR17"/>
    <mergeCell ref="GPS17:GPX17"/>
    <mergeCell ref="GPY17:GQD17"/>
    <mergeCell ref="GQE17:GQJ17"/>
    <mergeCell ref="GQK17:GQP17"/>
    <mergeCell ref="GOI17:GON17"/>
    <mergeCell ref="GOO17:GOT17"/>
    <mergeCell ref="GOU17:GOZ17"/>
    <mergeCell ref="GPA17:GPF17"/>
    <mergeCell ref="GPG17:GPL17"/>
    <mergeCell ref="GNE17:GNJ17"/>
    <mergeCell ref="GNK17:GNP17"/>
    <mergeCell ref="GNQ17:GNV17"/>
    <mergeCell ref="GNW17:GOB17"/>
    <mergeCell ref="GOC17:GOH17"/>
    <mergeCell ref="GVG17:GVL17"/>
    <mergeCell ref="GVM17:GVR17"/>
    <mergeCell ref="GVS17:GVX17"/>
    <mergeCell ref="GVY17:GWD17"/>
    <mergeCell ref="GWE17:GWJ17"/>
    <mergeCell ref="GUC17:GUH17"/>
    <mergeCell ref="GUI17:GUN17"/>
    <mergeCell ref="GUO17:GUT17"/>
    <mergeCell ref="GUU17:GUZ17"/>
    <mergeCell ref="GVA17:GVF17"/>
    <mergeCell ref="GSY17:GTD17"/>
    <mergeCell ref="GTE17:GTJ17"/>
    <mergeCell ref="GTK17:GTP17"/>
    <mergeCell ref="GTQ17:GTV17"/>
    <mergeCell ref="GTW17:GUB17"/>
    <mergeCell ref="GRU17:GRZ17"/>
    <mergeCell ref="GSA17:GSF17"/>
    <mergeCell ref="GSG17:GSL17"/>
    <mergeCell ref="GSM17:GSR17"/>
    <mergeCell ref="GSS17:GSX17"/>
    <mergeCell ref="GZW17:HAB17"/>
    <mergeCell ref="HAC17:HAH17"/>
    <mergeCell ref="HAI17:HAN17"/>
    <mergeCell ref="HAO17:HAT17"/>
    <mergeCell ref="HAU17:HAZ17"/>
    <mergeCell ref="GYS17:GYX17"/>
    <mergeCell ref="GYY17:GZD17"/>
    <mergeCell ref="GZE17:GZJ17"/>
    <mergeCell ref="GZK17:GZP17"/>
    <mergeCell ref="GZQ17:GZV17"/>
    <mergeCell ref="GXO17:GXT17"/>
    <mergeCell ref="GXU17:GXZ17"/>
    <mergeCell ref="GYA17:GYF17"/>
    <mergeCell ref="GYG17:GYL17"/>
    <mergeCell ref="GYM17:GYR17"/>
    <mergeCell ref="GWK17:GWP17"/>
    <mergeCell ref="GWQ17:GWV17"/>
    <mergeCell ref="GWW17:GXB17"/>
    <mergeCell ref="GXC17:GXH17"/>
    <mergeCell ref="GXI17:GXN17"/>
    <mergeCell ref="HEM17:HER17"/>
    <mergeCell ref="HES17:HEX17"/>
    <mergeCell ref="HEY17:HFD17"/>
    <mergeCell ref="HFE17:HFJ17"/>
    <mergeCell ref="HFK17:HFP17"/>
    <mergeCell ref="HDI17:HDN17"/>
    <mergeCell ref="HDO17:HDT17"/>
    <mergeCell ref="HDU17:HDZ17"/>
    <mergeCell ref="HEA17:HEF17"/>
    <mergeCell ref="HEG17:HEL17"/>
    <mergeCell ref="HCE17:HCJ17"/>
    <mergeCell ref="HCK17:HCP17"/>
    <mergeCell ref="HCQ17:HCV17"/>
    <mergeCell ref="HCW17:HDB17"/>
    <mergeCell ref="HDC17:HDH17"/>
    <mergeCell ref="HBA17:HBF17"/>
    <mergeCell ref="HBG17:HBL17"/>
    <mergeCell ref="HBM17:HBR17"/>
    <mergeCell ref="HBS17:HBX17"/>
    <mergeCell ref="HBY17:HCD17"/>
    <mergeCell ref="HJC17:HJH17"/>
    <mergeCell ref="HJI17:HJN17"/>
    <mergeCell ref="HJO17:HJT17"/>
    <mergeCell ref="HJU17:HJZ17"/>
    <mergeCell ref="HKA17:HKF17"/>
    <mergeCell ref="HHY17:HID17"/>
    <mergeCell ref="HIE17:HIJ17"/>
    <mergeCell ref="HIK17:HIP17"/>
    <mergeCell ref="HIQ17:HIV17"/>
    <mergeCell ref="HIW17:HJB17"/>
    <mergeCell ref="HGU17:HGZ17"/>
    <mergeCell ref="HHA17:HHF17"/>
    <mergeCell ref="HHG17:HHL17"/>
    <mergeCell ref="HHM17:HHR17"/>
    <mergeCell ref="HHS17:HHX17"/>
    <mergeCell ref="HFQ17:HFV17"/>
    <mergeCell ref="HFW17:HGB17"/>
    <mergeCell ref="HGC17:HGH17"/>
    <mergeCell ref="HGI17:HGN17"/>
    <mergeCell ref="HGO17:HGT17"/>
    <mergeCell ref="HNS17:HNX17"/>
    <mergeCell ref="HNY17:HOD17"/>
    <mergeCell ref="HOE17:HOJ17"/>
    <mergeCell ref="HOK17:HOP17"/>
    <mergeCell ref="HOQ17:HOV17"/>
    <mergeCell ref="HMO17:HMT17"/>
    <mergeCell ref="HMU17:HMZ17"/>
    <mergeCell ref="HNA17:HNF17"/>
    <mergeCell ref="HNG17:HNL17"/>
    <mergeCell ref="HNM17:HNR17"/>
    <mergeCell ref="HLK17:HLP17"/>
    <mergeCell ref="HLQ17:HLV17"/>
    <mergeCell ref="HLW17:HMB17"/>
    <mergeCell ref="HMC17:HMH17"/>
    <mergeCell ref="HMI17:HMN17"/>
    <mergeCell ref="HKG17:HKL17"/>
    <mergeCell ref="HKM17:HKR17"/>
    <mergeCell ref="HKS17:HKX17"/>
    <mergeCell ref="HKY17:HLD17"/>
    <mergeCell ref="HLE17:HLJ17"/>
    <mergeCell ref="HSI17:HSN17"/>
    <mergeCell ref="HSO17:HST17"/>
    <mergeCell ref="HSU17:HSZ17"/>
    <mergeCell ref="HTA17:HTF17"/>
    <mergeCell ref="HTG17:HTL17"/>
    <mergeCell ref="HRE17:HRJ17"/>
    <mergeCell ref="HRK17:HRP17"/>
    <mergeCell ref="HRQ17:HRV17"/>
    <mergeCell ref="HRW17:HSB17"/>
    <mergeCell ref="HSC17:HSH17"/>
    <mergeCell ref="HQA17:HQF17"/>
    <mergeCell ref="HQG17:HQL17"/>
    <mergeCell ref="HQM17:HQR17"/>
    <mergeCell ref="HQS17:HQX17"/>
    <mergeCell ref="HQY17:HRD17"/>
    <mergeCell ref="HOW17:HPB17"/>
    <mergeCell ref="HPC17:HPH17"/>
    <mergeCell ref="HPI17:HPN17"/>
    <mergeCell ref="HPO17:HPT17"/>
    <mergeCell ref="HPU17:HPZ17"/>
    <mergeCell ref="HWY17:HXD17"/>
    <mergeCell ref="HXE17:HXJ17"/>
    <mergeCell ref="HXK17:HXP17"/>
    <mergeCell ref="HXQ17:HXV17"/>
    <mergeCell ref="HXW17:HYB17"/>
    <mergeCell ref="HVU17:HVZ17"/>
    <mergeCell ref="HWA17:HWF17"/>
    <mergeCell ref="HWG17:HWL17"/>
    <mergeCell ref="HWM17:HWR17"/>
    <mergeCell ref="HWS17:HWX17"/>
    <mergeCell ref="HUQ17:HUV17"/>
    <mergeCell ref="HUW17:HVB17"/>
    <mergeCell ref="HVC17:HVH17"/>
    <mergeCell ref="HVI17:HVN17"/>
    <mergeCell ref="HVO17:HVT17"/>
    <mergeCell ref="HTM17:HTR17"/>
    <mergeCell ref="HTS17:HTX17"/>
    <mergeCell ref="HTY17:HUD17"/>
    <mergeCell ref="HUE17:HUJ17"/>
    <mergeCell ref="HUK17:HUP17"/>
    <mergeCell ref="IBO17:IBT17"/>
    <mergeCell ref="IBU17:IBZ17"/>
    <mergeCell ref="ICA17:ICF17"/>
    <mergeCell ref="ICG17:ICL17"/>
    <mergeCell ref="ICM17:ICR17"/>
    <mergeCell ref="IAK17:IAP17"/>
    <mergeCell ref="IAQ17:IAV17"/>
    <mergeCell ref="IAW17:IBB17"/>
    <mergeCell ref="IBC17:IBH17"/>
    <mergeCell ref="IBI17:IBN17"/>
    <mergeCell ref="HZG17:HZL17"/>
    <mergeCell ref="HZM17:HZR17"/>
    <mergeCell ref="HZS17:HZX17"/>
    <mergeCell ref="HZY17:IAD17"/>
    <mergeCell ref="IAE17:IAJ17"/>
    <mergeCell ref="HYC17:HYH17"/>
    <mergeCell ref="HYI17:HYN17"/>
    <mergeCell ref="HYO17:HYT17"/>
    <mergeCell ref="HYU17:HYZ17"/>
    <mergeCell ref="HZA17:HZF17"/>
    <mergeCell ref="IGE17:IGJ17"/>
    <mergeCell ref="IGK17:IGP17"/>
    <mergeCell ref="IGQ17:IGV17"/>
    <mergeCell ref="IGW17:IHB17"/>
    <mergeCell ref="IHC17:IHH17"/>
    <mergeCell ref="IFA17:IFF17"/>
    <mergeCell ref="IFG17:IFL17"/>
    <mergeCell ref="IFM17:IFR17"/>
    <mergeCell ref="IFS17:IFX17"/>
    <mergeCell ref="IFY17:IGD17"/>
    <mergeCell ref="IDW17:IEB17"/>
    <mergeCell ref="IEC17:IEH17"/>
    <mergeCell ref="IEI17:IEN17"/>
    <mergeCell ref="IEO17:IET17"/>
    <mergeCell ref="IEU17:IEZ17"/>
    <mergeCell ref="ICS17:ICX17"/>
    <mergeCell ref="ICY17:IDD17"/>
    <mergeCell ref="IDE17:IDJ17"/>
    <mergeCell ref="IDK17:IDP17"/>
    <mergeCell ref="IDQ17:IDV17"/>
    <mergeCell ref="IKU17:IKZ17"/>
    <mergeCell ref="ILA17:ILF17"/>
    <mergeCell ref="ILG17:ILL17"/>
    <mergeCell ref="ILM17:ILR17"/>
    <mergeCell ref="ILS17:ILX17"/>
    <mergeCell ref="IJQ17:IJV17"/>
    <mergeCell ref="IJW17:IKB17"/>
    <mergeCell ref="IKC17:IKH17"/>
    <mergeCell ref="IKI17:IKN17"/>
    <mergeCell ref="IKO17:IKT17"/>
    <mergeCell ref="IIM17:IIR17"/>
    <mergeCell ref="IIS17:IIX17"/>
    <mergeCell ref="IIY17:IJD17"/>
    <mergeCell ref="IJE17:IJJ17"/>
    <mergeCell ref="IJK17:IJP17"/>
    <mergeCell ref="IHI17:IHN17"/>
    <mergeCell ref="IHO17:IHT17"/>
    <mergeCell ref="IHU17:IHZ17"/>
    <mergeCell ref="IIA17:IIF17"/>
    <mergeCell ref="IIG17:IIL17"/>
    <mergeCell ref="IPK17:IPP17"/>
    <mergeCell ref="IPQ17:IPV17"/>
    <mergeCell ref="IPW17:IQB17"/>
    <mergeCell ref="IQC17:IQH17"/>
    <mergeCell ref="IQI17:IQN17"/>
    <mergeCell ref="IOG17:IOL17"/>
    <mergeCell ref="IOM17:IOR17"/>
    <mergeCell ref="IOS17:IOX17"/>
    <mergeCell ref="IOY17:IPD17"/>
    <mergeCell ref="IPE17:IPJ17"/>
    <mergeCell ref="INC17:INH17"/>
    <mergeCell ref="INI17:INN17"/>
    <mergeCell ref="INO17:INT17"/>
    <mergeCell ref="INU17:INZ17"/>
    <mergeCell ref="IOA17:IOF17"/>
    <mergeCell ref="ILY17:IMD17"/>
    <mergeCell ref="IME17:IMJ17"/>
    <mergeCell ref="IMK17:IMP17"/>
    <mergeCell ref="IMQ17:IMV17"/>
    <mergeCell ref="IMW17:INB17"/>
    <mergeCell ref="IUA17:IUF17"/>
    <mergeCell ref="IUG17:IUL17"/>
    <mergeCell ref="IUM17:IUR17"/>
    <mergeCell ref="IUS17:IUX17"/>
    <mergeCell ref="IUY17:IVD17"/>
    <mergeCell ref="ISW17:ITB17"/>
    <mergeCell ref="ITC17:ITH17"/>
    <mergeCell ref="ITI17:ITN17"/>
    <mergeCell ref="ITO17:ITT17"/>
    <mergeCell ref="ITU17:ITZ17"/>
    <mergeCell ref="IRS17:IRX17"/>
    <mergeCell ref="IRY17:ISD17"/>
    <mergeCell ref="ISE17:ISJ17"/>
    <mergeCell ref="ISK17:ISP17"/>
    <mergeCell ref="ISQ17:ISV17"/>
    <mergeCell ref="IQO17:IQT17"/>
    <mergeCell ref="IQU17:IQZ17"/>
    <mergeCell ref="IRA17:IRF17"/>
    <mergeCell ref="IRG17:IRL17"/>
    <mergeCell ref="IRM17:IRR17"/>
    <mergeCell ref="IYQ17:IYV17"/>
    <mergeCell ref="IYW17:IZB17"/>
    <mergeCell ref="IZC17:IZH17"/>
    <mergeCell ref="IZI17:IZN17"/>
    <mergeCell ref="IZO17:IZT17"/>
    <mergeCell ref="IXM17:IXR17"/>
    <mergeCell ref="IXS17:IXX17"/>
    <mergeCell ref="IXY17:IYD17"/>
    <mergeCell ref="IYE17:IYJ17"/>
    <mergeCell ref="IYK17:IYP17"/>
    <mergeCell ref="IWI17:IWN17"/>
    <mergeCell ref="IWO17:IWT17"/>
    <mergeCell ref="IWU17:IWZ17"/>
    <mergeCell ref="IXA17:IXF17"/>
    <mergeCell ref="IXG17:IXL17"/>
    <mergeCell ref="IVE17:IVJ17"/>
    <mergeCell ref="IVK17:IVP17"/>
    <mergeCell ref="IVQ17:IVV17"/>
    <mergeCell ref="IVW17:IWB17"/>
    <mergeCell ref="IWC17:IWH17"/>
    <mergeCell ref="JDG17:JDL17"/>
    <mergeCell ref="JDM17:JDR17"/>
    <mergeCell ref="JDS17:JDX17"/>
    <mergeCell ref="JDY17:JED17"/>
    <mergeCell ref="JEE17:JEJ17"/>
    <mergeCell ref="JCC17:JCH17"/>
    <mergeCell ref="JCI17:JCN17"/>
    <mergeCell ref="JCO17:JCT17"/>
    <mergeCell ref="JCU17:JCZ17"/>
    <mergeCell ref="JDA17:JDF17"/>
    <mergeCell ref="JAY17:JBD17"/>
    <mergeCell ref="JBE17:JBJ17"/>
    <mergeCell ref="JBK17:JBP17"/>
    <mergeCell ref="JBQ17:JBV17"/>
    <mergeCell ref="JBW17:JCB17"/>
    <mergeCell ref="IZU17:IZZ17"/>
    <mergeCell ref="JAA17:JAF17"/>
    <mergeCell ref="JAG17:JAL17"/>
    <mergeCell ref="JAM17:JAR17"/>
    <mergeCell ref="JAS17:JAX17"/>
    <mergeCell ref="JHW17:JIB17"/>
    <mergeCell ref="JIC17:JIH17"/>
    <mergeCell ref="JII17:JIN17"/>
    <mergeCell ref="JIO17:JIT17"/>
    <mergeCell ref="JIU17:JIZ17"/>
    <mergeCell ref="JGS17:JGX17"/>
    <mergeCell ref="JGY17:JHD17"/>
    <mergeCell ref="JHE17:JHJ17"/>
    <mergeCell ref="JHK17:JHP17"/>
    <mergeCell ref="JHQ17:JHV17"/>
    <mergeCell ref="JFO17:JFT17"/>
    <mergeCell ref="JFU17:JFZ17"/>
    <mergeCell ref="JGA17:JGF17"/>
    <mergeCell ref="JGG17:JGL17"/>
    <mergeCell ref="JGM17:JGR17"/>
    <mergeCell ref="JEK17:JEP17"/>
    <mergeCell ref="JEQ17:JEV17"/>
    <mergeCell ref="JEW17:JFB17"/>
    <mergeCell ref="JFC17:JFH17"/>
    <mergeCell ref="JFI17:JFN17"/>
    <mergeCell ref="JMM17:JMR17"/>
    <mergeCell ref="JMS17:JMX17"/>
    <mergeCell ref="JMY17:JND17"/>
    <mergeCell ref="JNE17:JNJ17"/>
    <mergeCell ref="JNK17:JNP17"/>
    <mergeCell ref="JLI17:JLN17"/>
    <mergeCell ref="JLO17:JLT17"/>
    <mergeCell ref="JLU17:JLZ17"/>
    <mergeCell ref="JMA17:JMF17"/>
    <mergeCell ref="JMG17:JML17"/>
    <mergeCell ref="JKE17:JKJ17"/>
    <mergeCell ref="JKK17:JKP17"/>
    <mergeCell ref="JKQ17:JKV17"/>
    <mergeCell ref="JKW17:JLB17"/>
    <mergeCell ref="JLC17:JLH17"/>
    <mergeCell ref="JJA17:JJF17"/>
    <mergeCell ref="JJG17:JJL17"/>
    <mergeCell ref="JJM17:JJR17"/>
    <mergeCell ref="JJS17:JJX17"/>
    <mergeCell ref="JJY17:JKD17"/>
    <mergeCell ref="JRC17:JRH17"/>
    <mergeCell ref="JRI17:JRN17"/>
    <mergeCell ref="JRO17:JRT17"/>
    <mergeCell ref="JRU17:JRZ17"/>
    <mergeCell ref="JSA17:JSF17"/>
    <mergeCell ref="JPY17:JQD17"/>
    <mergeCell ref="JQE17:JQJ17"/>
    <mergeCell ref="JQK17:JQP17"/>
    <mergeCell ref="JQQ17:JQV17"/>
    <mergeCell ref="JQW17:JRB17"/>
    <mergeCell ref="JOU17:JOZ17"/>
    <mergeCell ref="JPA17:JPF17"/>
    <mergeCell ref="JPG17:JPL17"/>
    <mergeCell ref="JPM17:JPR17"/>
    <mergeCell ref="JPS17:JPX17"/>
    <mergeCell ref="JNQ17:JNV17"/>
    <mergeCell ref="JNW17:JOB17"/>
    <mergeCell ref="JOC17:JOH17"/>
    <mergeCell ref="JOI17:JON17"/>
    <mergeCell ref="JOO17:JOT17"/>
    <mergeCell ref="JVS17:JVX17"/>
    <mergeCell ref="JVY17:JWD17"/>
    <mergeCell ref="JWE17:JWJ17"/>
    <mergeCell ref="JWK17:JWP17"/>
    <mergeCell ref="JWQ17:JWV17"/>
    <mergeCell ref="JUO17:JUT17"/>
    <mergeCell ref="JUU17:JUZ17"/>
    <mergeCell ref="JVA17:JVF17"/>
    <mergeCell ref="JVG17:JVL17"/>
    <mergeCell ref="JVM17:JVR17"/>
    <mergeCell ref="JTK17:JTP17"/>
    <mergeCell ref="JTQ17:JTV17"/>
    <mergeCell ref="JTW17:JUB17"/>
    <mergeCell ref="JUC17:JUH17"/>
    <mergeCell ref="JUI17:JUN17"/>
    <mergeCell ref="JSG17:JSL17"/>
    <mergeCell ref="JSM17:JSR17"/>
    <mergeCell ref="JSS17:JSX17"/>
    <mergeCell ref="JSY17:JTD17"/>
    <mergeCell ref="JTE17:JTJ17"/>
    <mergeCell ref="KAI17:KAN17"/>
    <mergeCell ref="KAO17:KAT17"/>
    <mergeCell ref="KAU17:KAZ17"/>
    <mergeCell ref="KBA17:KBF17"/>
    <mergeCell ref="KBG17:KBL17"/>
    <mergeCell ref="JZE17:JZJ17"/>
    <mergeCell ref="JZK17:JZP17"/>
    <mergeCell ref="JZQ17:JZV17"/>
    <mergeCell ref="JZW17:KAB17"/>
    <mergeCell ref="KAC17:KAH17"/>
    <mergeCell ref="JYA17:JYF17"/>
    <mergeCell ref="JYG17:JYL17"/>
    <mergeCell ref="JYM17:JYR17"/>
    <mergeCell ref="JYS17:JYX17"/>
    <mergeCell ref="JYY17:JZD17"/>
    <mergeCell ref="JWW17:JXB17"/>
    <mergeCell ref="JXC17:JXH17"/>
    <mergeCell ref="JXI17:JXN17"/>
    <mergeCell ref="JXO17:JXT17"/>
    <mergeCell ref="JXU17:JXZ17"/>
    <mergeCell ref="KEY17:KFD17"/>
    <mergeCell ref="KFE17:KFJ17"/>
    <mergeCell ref="KFK17:KFP17"/>
    <mergeCell ref="KFQ17:KFV17"/>
    <mergeCell ref="KFW17:KGB17"/>
    <mergeCell ref="KDU17:KDZ17"/>
    <mergeCell ref="KEA17:KEF17"/>
    <mergeCell ref="KEG17:KEL17"/>
    <mergeCell ref="KEM17:KER17"/>
    <mergeCell ref="KES17:KEX17"/>
    <mergeCell ref="KCQ17:KCV17"/>
    <mergeCell ref="KCW17:KDB17"/>
    <mergeCell ref="KDC17:KDH17"/>
    <mergeCell ref="KDI17:KDN17"/>
    <mergeCell ref="KDO17:KDT17"/>
    <mergeCell ref="KBM17:KBR17"/>
    <mergeCell ref="KBS17:KBX17"/>
    <mergeCell ref="KBY17:KCD17"/>
    <mergeCell ref="KCE17:KCJ17"/>
    <mergeCell ref="KCK17:KCP17"/>
    <mergeCell ref="KJO17:KJT17"/>
    <mergeCell ref="KJU17:KJZ17"/>
    <mergeCell ref="KKA17:KKF17"/>
    <mergeCell ref="KKG17:KKL17"/>
    <mergeCell ref="KKM17:KKR17"/>
    <mergeCell ref="KIK17:KIP17"/>
    <mergeCell ref="KIQ17:KIV17"/>
    <mergeCell ref="KIW17:KJB17"/>
    <mergeCell ref="KJC17:KJH17"/>
    <mergeCell ref="KJI17:KJN17"/>
    <mergeCell ref="KHG17:KHL17"/>
    <mergeCell ref="KHM17:KHR17"/>
    <mergeCell ref="KHS17:KHX17"/>
    <mergeCell ref="KHY17:KID17"/>
    <mergeCell ref="KIE17:KIJ17"/>
    <mergeCell ref="KGC17:KGH17"/>
    <mergeCell ref="KGI17:KGN17"/>
    <mergeCell ref="KGO17:KGT17"/>
    <mergeCell ref="KGU17:KGZ17"/>
    <mergeCell ref="KHA17:KHF17"/>
    <mergeCell ref="KOE17:KOJ17"/>
    <mergeCell ref="KOK17:KOP17"/>
    <mergeCell ref="KOQ17:KOV17"/>
    <mergeCell ref="KOW17:KPB17"/>
    <mergeCell ref="KPC17:KPH17"/>
    <mergeCell ref="KNA17:KNF17"/>
    <mergeCell ref="KNG17:KNL17"/>
    <mergeCell ref="KNM17:KNR17"/>
    <mergeCell ref="KNS17:KNX17"/>
    <mergeCell ref="KNY17:KOD17"/>
    <mergeCell ref="KLW17:KMB17"/>
    <mergeCell ref="KMC17:KMH17"/>
    <mergeCell ref="KMI17:KMN17"/>
    <mergeCell ref="KMO17:KMT17"/>
    <mergeCell ref="KMU17:KMZ17"/>
    <mergeCell ref="KKS17:KKX17"/>
    <mergeCell ref="KKY17:KLD17"/>
    <mergeCell ref="KLE17:KLJ17"/>
    <mergeCell ref="KLK17:KLP17"/>
    <mergeCell ref="KLQ17:KLV17"/>
    <mergeCell ref="KSU17:KSZ17"/>
    <mergeCell ref="KTA17:KTF17"/>
    <mergeCell ref="KTG17:KTL17"/>
    <mergeCell ref="KTM17:KTR17"/>
    <mergeCell ref="KTS17:KTX17"/>
    <mergeCell ref="KRQ17:KRV17"/>
    <mergeCell ref="KRW17:KSB17"/>
    <mergeCell ref="KSC17:KSH17"/>
    <mergeCell ref="KSI17:KSN17"/>
    <mergeCell ref="KSO17:KST17"/>
    <mergeCell ref="KQM17:KQR17"/>
    <mergeCell ref="KQS17:KQX17"/>
    <mergeCell ref="KQY17:KRD17"/>
    <mergeCell ref="KRE17:KRJ17"/>
    <mergeCell ref="KRK17:KRP17"/>
    <mergeCell ref="KPI17:KPN17"/>
    <mergeCell ref="KPO17:KPT17"/>
    <mergeCell ref="KPU17:KPZ17"/>
    <mergeCell ref="KQA17:KQF17"/>
    <mergeCell ref="KQG17:KQL17"/>
    <mergeCell ref="KXK17:KXP17"/>
    <mergeCell ref="KXQ17:KXV17"/>
    <mergeCell ref="KXW17:KYB17"/>
    <mergeCell ref="KYC17:KYH17"/>
    <mergeCell ref="KYI17:KYN17"/>
    <mergeCell ref="KWG17:KWL17"/>
    <mergeCell ref="KWM17:KWR17"/>
    <mergeCell ref="KWS17:KWX17"/>
    <mergeCell ref="KWY17:KXD17"/>
    <mergeCell ref="KXE17:KXJ17"/>
    <mergeCell ref="KVC17:KVH17"/>
    <mergeCell ref="KVI17:KVN17"/>
    <mergeCell ref="KVO17:KVT17"/>
    <mergeCell ref="KVU17:KVZ17"/>
    <mergeCell ref="KWA17:KWF17"/>
    <mergeCell ref="KTY17:KUD17"/>
    <mergeCell ref="KUE17:KUJ17"/>
    <mergeCell ref="KUK17:KUP17"/>
    <mergeCell ref="KUQ17:KUV17"/>
    <mergeCell ref="KUW17:KVB17"/>
    <mergeCell ref="LCA17:LCF17"/>
    <mergeCell ref="LCG17:LCL17"/>
    <mergeCell ref="LCM17:LCR17"/>
    <mergeCell ref="LCS17:LCX17"/>
    <mergeCell ref="LCY17:LDD17"/>
    <mergeCell ref="LAW17:LBB17"/>
    <mergeCell ref="LBC17:LBH17"/>
    <mergeCell ref="LBI17:LBN17"/>
    <mergeCell ref="LBO17:LBT17"/>
    <mergeCell ref="LBU17:LBZ17"/>
    <mergeCell ref="KZS17:KZX17"/>
    <mergeCell ref="KZY17:LAD17"/>
    <mergeCell ref="LAE17:LAJ17"/>
    <mergeCell ref="LAK17:LAP17"/>
    <mergeCell ref="LAQ17:LAV17"/>
    <mergeCell ref="KYO17:KYT17"/>
    <mergeCell ref="KYU17:KYZ17"/>
    <mergeCell ref="KZA17:KZF17"/>
    <mergeCell ref="KZG17:KZL17"/>
    <mergeCell ref="KZM17:KZR17"/>
    <mergeCell ref="LGQ17:LGV17"/>
    <mergeCell ref="LGW17:LHB17"/>
    <mergeCell ref="LHC17:LHH17"/>
    <mergeCell ref="LHI17:LHN17"/>
    <mergeCell ref="LHO17:LHT17"/>
    <mergeCell ref="LFM17:LFR17"/>
    <mergeCell ref="LFS17:LFX17"/>
    <mergeCell ref="LFY17:LGD17"/>
    <mergeCell ref="LGE17:LGJ17"/>
    <mergeCell ref="LGK17:LGP17"/>
    <mergeCell ref="LEI17:LEN17"/>
    <mergeCell ref="LEO17:LET17"/>
    <mergeCell ref="LEU17:LEZ17"/>
    <mergeCell ref="LFA17:LFF17"/>
    <mergeCell ref="LFG17:LFL17"/>
    <mergeCell ref="LDE17:LDJ17"/>
    <mergeCell ref="LDK17:LDP17"/>
    <mergeCell ref="LDQ17:LDV17"/>
    <mergeCell ref="LDW17:LEB17"/>
    <mergeCell ref="LEC17:LEH17"/>
    <mergeCell ref="LLG17:LLL17"/>
    <mergeCell ref="LLM17:LLR17"/>
    <mergeCell ref="LLS17:LLX17"/>
    <mergeCell ref="LLY17:LMD17"/>
    <mergeCell ref="LME17:LMJ17"/>
    <mergeCell ref="LKC17:LKH17"/>
    <mergeCell ref="LKI17:LKN17"/>
    <mergeCell ref="LKO17:LKT17"/>
    <mergeCell ref="LKU17:LKZ17"/>
    <mergeCell ref="LLA17:LLF17"/>
    <mergeCell ref="LIY17:LJD17"/>
    <mergeCell ref="LJE17:LJJ17"/>
    <mergeCell ref="LJK17:LJP17"/>
    <mergeCell ref="LJQ17:LJV17"/>
    <mergeCell ref="LJW17:LKB17"/>
    <mergeCell ref="LHU17:LHZ17"/>
    <mergeCell ref="LIA17:LIF17"/>
    <mergeCell ref="LIG17:LIL17"/>
    <mergeCell ref="LIM17:LIR17"/>
    <mergeCell ref="LIS17:LIX17"/>
    <mergeCell ref="LPW17:LQB17"/>
    <mergeCell ref="LQC17:LQH17"/>
    <mergeCell ref="LQI17:LQN17"/>
    <mergeCell ref="LQO17:LQT17"/>
    <mergeCell ref="LQU17:LQZ17"/>
    <mergeCell ref="LOS17:LOX17"/>
    <mergeCell ref="LOY17:LPD17"/>
    <mergeCell ref="LPE17:LPJ17"/>
    <mergeCell ref="LPK17:LPP17"/>
    <mergeCell ref="LPQ17:LPV17"/>
    <mergeCell ref="LNO17:LNT17"/>
    <mergeCell ref="LNU17:LNZ17"/>
    <mergeCell ref="LOA17:LOF17"/>
    <mergeCell ref="LOG17:LOL17"/>
    <mergeCell ref="LOM17:LOR17"/>
    <mergeCell ref="LMK17:LMP17"/>
    <mergeCell ref="LMQ17:LMV17"/>
    <mergeCell ref="LMW17:LNB17"/>
    <mergeCell ref="LNC17:LNH17"/>
    <mergeCell ref="LNI17:LNN17"/>
    <mergeCell ref="LUM17:LUR17"/>
    <mergeCell ref="LUS17:LUX17"/>
    <mergeCell ref="LUY17:LVD17"/>
    <mergeCell ref="LVE17:LVJ17"/>
    <mergeCell ref="LVK17:LVP17"/>
    <mergeCell ref="LTI17:LTN17"/>
    <mergeCell ref="LTO17:LTT17"/>
    <mergeCell ref="LTU17:LTZ17"/>
    <mergeCell ref="LUA17:LUF17"/>
    <mergeCell ref="LUG17:LUL17"/>
    <mergeCell ref="LSE17:LSJ17"/>
    <mergeCell ref="LSK17:LSP17"/>
    <mergeCell ref="LSQ17:LSV17"/>
    <mergeCell ref="LSW17:LTB17"/>
    <mergeCell ref="LTC17:LTH17"/>
    <mergeCell ref="LRA17:LRF17"/>
    <mergeCell ref="LRG17:LRL17"/>
    <mergeCell ref="LRM17:LRR17"/>
    <mergeCell ref="LRS17:LRX17"/>
    <mergeCell ref="LRY17:LSD17"/>
    <mergeCell ref="LZC17:LZH17"/>
    <mergeCell ref="LZI17:LZN17"/>
    <mergeCell ref="LZO17:LZT17"/>
    <mergeCell ref="LZU17:LZZ17"/>
    <mergeCell ref="MAA17:MAF17"/>
    <mergeCell ref="LXY17:LYD17"/>
    <mergeCell ref="LYE17:LYJ17"/>
    <mergeCell ref="LYK17:LYP17"/>
    <mergeCell ref="LYQ17:LYV17"/>
    <mergeCell ref="LYW17:LZB17"/>
    <mergeCell ref="LWU17:LWZ17"/>
    <mergeCell ref="LXA17:LXF17"/>
    <mergeCell ref="LXG17:LXL17"/>
    <mergeCell ref="LXM17:LXR17"/>
    <mergeCell ref="LXS17:LXX17"/>
    <mergeCell ref="LVQ17:LVV17"/>
    <mergeCell ref="LVW17:LWB17"/>
    <mergeCell ref="LWC17:LWH17"/>
    <mergeCell ref="LWI17:LWN17"/>
    <mergeCell ref="LWO17:LWT17"/>
    <mergeCell ref="MDS17:MDX17"/>
    <mergeCell ref="MDY17:MED17"/>
    <mergeCell ref="MEE17:MEJ17"/>
    <mergeCell ref="MEK17:MEP17"/>
    <mergeCell ref="MEQ17:MEV17"/>
    <mergeCell ref="MCO17:MCT17"/>
    <mergeCell ref="MCU17:MCZ17"/>
    <mergeCell ref="MDA17:MDF17"/>
    <mergeCell ref="MDG17:MDL17"/>
    <mergeCell ref="MDM17:MDR17"/>
    <mergeCell ref="MBK17:MBP17"/>
    <mergeCell ref="MBQ17:MBV17"/>
    <mergeCell ref="MBW17:MCB17"/>
    <mergeCell ref="MCC17:MCH17"/>
    <mergeCell ref="MCI17:MCN17"/>
    <mergeCell ref="MAG17:MAL17"/>
    <mergeCell ref="MAM17:MAR17"/>
    <mergeCell ref="MAS17:MAX17"/>
    <mergeCell ref="MAY17:MBD17"/>
    <mergeCell ref="MBE17:MBJ17"/>
    <mergeCell ref="MII17:MIN17"/>
    <mergeCell ref="MIO17:MIT17"/>
    <mergeCell ref="MIU17:MIZ17"/>
    <mergeCell ref="MJA17:MJF17"/>
    <mergeCell ref="MJG17:MJL17"/>
    <mergeCell ref="MHE17:MHJ17"/>
    <mergeCell ref="MHK17:MHP17"/>
    <mergeCell ref="MHQ17:MHV17"/>
    <mergeCell ref="MHW17:MIB17"/>
    <mergeCell ref="MIC17:MIH17"/>
    <mergeCell ref="MGA17:MGF17"/>
    <mergeCell ref="MGG17:MGL17"/>
    <mergeCell ref="MGM17:MGR17"/>
    <mergeCell ref="MGS17:MGX17"/>
    <mergeCell ref="MGY17:MHD17"/>
    <mergeCell ref="MEW17:MFB17"/>
    <mergeCell ref="MFC17:MFH17"/>
    <mergeCell ref="MFI17:MFN17"/>
    <mergeCell ref="MFO17:MFT17"/>
    <mergeCell ref="MFU17:MFZ17"/>
    <mergeCell ref="MMY17:MND17"/>
    <mergeCell ref="MNE17:MNJ17"/>
    <mergeCell ref="MNK17:MNP17"/>
    <mergeCell ref="MNQ17:MNV17"/>
    <mergeCell ref="MNW17:MOB17"/>
    <mergeCell ref="MLU17:MLZ17"/>
    <mergeCell ref="MMA17:MMF17"/>
    <mergeCell ref="MMG17:MML17"/>
    <mergeCell ref="MMM17:MMR17"/>
    <mergeCell ref="MMS17:MMX17"/>
    <mergeCell ref="MKQ17:MKV17"/>
    <mergeCell ref="MKW17:MLB17"/>
    <mergeCell ref="MLC17:MLH17"/>
    <mergeCell ref="MLI17:MLN17"/>
    <mergeCell ref="MLO17:MLT17"/>
    <mergeCell ref="MJM17:MJR17"/>
    <mergeCell ref="MJS17:MJX17"/>
    <mergeCell ref="MJY17:MKD17"/>
    <mergeCell ref="MKE17:MKJ17"/>
    <mergeCell ref="MKK17:MKP17"/>
    <mergeCell ref="MRO17:MRT17"/>
    <mergeCell ref="MRU17:MRZ17"/>
    <mergeCell ref="MSA17:MSF17"/>
    <mergeCell ref="MSG17:MSL17"/>
    <mergeCell ref="MSM17:MSR17"/>
    <mergeCell ref="MQK17:MQP17"/>
    <mergeCell ref="MQQ17:MQV17"/>
    <mergeCell ref="MQW17:MRB17"/>
    <mergeCell ref="MRC17:MRH17"/>
    <mergeCell ref="MRI17:MRN17"/>
    <mergeCell ref="MPG17:MPL17"/>
    <mergeCell ref="MPM17:MPR17"/>
    <mergeCell ref="MPS17:MPX17"/>
    <mergeCell ref="MPY17:MQD17"/>
    <mergeCell ref="MQE17:MQJ17"/>
    <mergeCell ref="MOC17:MOH17"/>
    <mergeCell ref="MOI17:MON17"/>
    <mergeCell ref="MOO17:MOT17"/>
    <mergeCell ref="MOU17:MOZ17"/>
    <mergeCell ref="MPA17:MPF17"/>
    <mergeCell ref="MWE17:MWJ17"/>
    <mergeCell ref="MWK17:MWP17"/>
    <mergeCell ref="MWQ17:MWV17"/>
    <mergeCell ref="MWW17:MXB17"/>
    <mergeCell ref="MXC17:MXH17"/>
    <mergeCell ref="MVA17:MVF17"/>
    <mergeCell ref="MVG17:MVL17"/>
    <mergeCell ref="MVM17:MVR17"/>
    <mergeCell ref="MVS17:MVX17"/>
    <mergeCell ref="MVY17:MWD17"/>
    <mergeCell ref="MTW17:MUB17"/>
    <mergeCell ref="MUC17:MUH17"/>
    <mergeCell ref="MUI17:MUN17"/>
    <mergeCell ref="MUO17:MUT17"/>
    <mergeCell ref="MUU17:MUZ17"/>
    <mergeCell ref="MSS17:MSX17"/>
    <mergeCell ref="MSY17:MTD17"/>
    <mergeCell ref="MTE17:MTJ17"/>
    <mergeCell ref="MTK17:MTP17"/>
    <mergeCell ref="MTQ17:MTV17"/>
    <mergeCell ref="NAU17:NAZ17"/>
    <mergeCell ref="NBA17:NBF17"/>
    <mergeCell ref="NBG17:NBL17"/>
    <mergeCell ref="NBM17:NBR17"/>
    <mergeCell ref="NBS17:NBX17"/>
    <mergeCell ref="MZQ17:MZV17"/>
    <mergeCell ref="MZW17:NAB17"/>
    <mergeCell ref="NAC17:NAH17"/>
    <mergeCell ref="NAI17:NAN17"/>
    <mergeCell ref="NAO17:NAT17"/>
    <mergeCell ref="MYM17:MYR17"/>
    <mergeCell ref="MYS17:MYX17"/>
    <mergeCell ref="MYY17:MZD17"/>
    <mergeCell ref="MZE17:MZJ17"/>
    <mergeCell ref="MZK17:MZP17"/>
    <mergeCell ref="MXI17:MXN17"/>
    <mergeCell ref="MXO17:MXT17"/>
    <mergeCell ref="MXU17:MXZ17"/>
    <mergeCell ref="MYA17:MYF17"/>
    <mergeCell ref="MYG17:MYL17"/>
    <mergeCell ref="NFK17:NFP17"/>
    <mergeCell ref="NFQ17:NFV17"/>
    <mergeCell ref="NFW17:NGB17"/>
    <mergeCell ref="NGC17:NGH17"/>
    <mergeCell ref="NGI17:NGN17"/>
    <mergeCell ref="NEG17:NEL17"/>
    <mergeCell ref="NEM17:NER17"/>
    <mergeCell ref="NES17:NEX17"/>
    <mergeCell ref="NEY17:NFD17"/>
    <mergeCell ref="NFE17:NFJ17"/>
    <mergeCell ref="NDC17:NDH17"/>
    <mergeCell ref="NDI17:NDN17"/>
    <mergeCell ref="NDO17:NDT17"/>
    <mergeCell ref="NDU17:NDZ17"/>
    <mergeCell ref="NEA17:NEF17"/>
    <mergeCell ref="NBY17:NCD17"/>
    <mergeCell ref="NCE17:NCJ17"/>
    <mergeCell ref="NCK17:NCP17"/>
    <mergeCell ref="NCQ17:NCV17"/>
    <mergeCell ref="NCW17:NDB17"/>
    <mergeCell ref="NKA17:NKF17"/>
    <mergeCell ref="NKG17:NKL17"/>
    <mergeCell ref="NKM17:NKR17"/>
    <mergeCell ref="NKS17:NKX17"/>
    <mergeCell ref="NKY17:NLD17"/>
    <mergeCell ref="NIW17:NJB17"/>
    <mergeCell ref="NJC17:NJH17"/>
    <mergeCell ref="NJI17:NJN17"/>
    <mergeCell ref="NJO17:NJT17"/>
    <mergeCell ref="NJU17:NJZ17"/>
    <mergeCell ref="NHS17:NHX17"/>
    <mergeCell ref="NHY17:NID17"/>
    <mergeCell ref="NIE17:NIJ17"/>
    <mergeCell ref="NIK17:NIP17"/>
    <mergeCell ref="NIQ17:NIV17"/>
    <mergeCell ref="NGO17:NGT17"/>
    <mergeCell ref="NGU17:NGZ17"/>
    <mergeCell ref="NHA17:NHF17"/>
    <mergeCell ref="NHG17:NHL17"/>
    <mergeCell ref="NHM17:NHR17"/>
    <mergeCell ref="NOQ17:NOV17"/>
    <mergeCell ref="NOW17:NPB17"/>
    <mergeCell ref="NPC17:NPH17"/>
    <mergeCell ref="NPI17:NPN17"/>
    <mergeCell ref="NPO17:NPT17"/>
    <mergeCell ref="NNM17:NNR17"/>
    <mergeCell ref="NNS17:NNX17"/>
    <mergeCell ref="NNY17:NOD17"/>
    <mergeCell ref="NOE17:NOJ17"/>
    <mergeCell ref="NOK17:NOP17"/>
    <mergeCell ref="NMI17:NMN17"/>
    <mergeCell ref="NMO17:NMT17"/>
    <mergeCell ref="NMU17:NMZ17"/>
    <mergeCell ref="NNA17:NNF17"/>
    <mergeCell ref="NNG17:NNL17"/>
    <mergeCell ref="NLE17:NLJ17"/>
    <mergeCell ref="NLK17:NLP17"/>
    <mergeCell ref="NLQ17:NLV17"/>
    <mergeCell ref="NLW17:NMB17"/>
    <mergeCell ref="NMC17:NMH17"/>
    <mergeCell ref="NTG17:NTL17"/>
    <mergeCell ref="NTM17:NTR17"/>
    <mergeCell ref="NTS17:NTX17"/>
    <mergeCell ref="NTY17:NUD17"/>
    <mergeCell ref="NUE17:NUJ17"/>
    <mergeCell ref="NSC17:NSH17"/>
    <mergeCell ref="NSI17:NSN17"/>
    <mergeCell ref="NSO17:NST17"/>
    <mergeCell ref="NSU17:NSZ17"/>
    <mergeCell ref="NTA17:NTF17"/>
    <mergeCell ref="NQY17:NRD17"/>
    <mergeCell ref="NRE17:NRJ17"/>
    <mergeCell ref="NRK17:NRP17"/>
    <mergeCell ref="NRQ17:NRV17"/>
    <mergeCell ref="NRW17:NSB17"/>
    <mergeCell ref="NPU17:NPZ17"/>
    <mergeCell ref="NQA17:NQF17"/>
    <mergeCell ref="NQG17:NQL17"/>
    <mergeCell ref="NQM17:NQR17"/>
    <mergeCell ref="NQS17:NQX17"/>
    <mergeCell ref="NXW17:NYB17"/>
    <mergeCell ref="NYC17:NYH17"/>
    <mergeCell ref="NYI17:NYN17"/>
    <mergeCell ref="NYO17:NYT17"/>
    <mergeCell ref="NYU17:NYZ17"/>
    <mergeCell ref="NWS17:NWX17"/>
    <mergeCell ref="NWY17:NXD17"/>
    <mergeCell ref="NXE17:NXJ17"/>
    <mergeCell ref="NXK17:NXP17"/>
    <mergeCell ref="NXQ17:NXV17"/>
    <mergeCell ref="NVO17:NVT17"/>
    <mergeCell ref="NVU17:NVZ17"/>
    <mergeCell ref="NWA17:NWF17"/>
    <mergeCell ref="NWG17:NWL17"/>
    <mergeCell ref="NWM17:NWR17"/>
    <mergeCell ref="NUK17:NUP17"/>
    <mergeCell ref="NUQ17:NUV17"/>
    <mergeCell ref="NUW17:NVB17"/>
    <mergeCell ref="NVC17:NVH17"/>
    <mergeCell ref="NVI17:NVN17"/>
    <mergeCell ref="OCM17:OCR17"/>
    <mergeCell ref="OCS17:OCX17"/>
    <mergeCell ref="OCY17:ODD17"/>
    <mergeCell ref="ODE17:ODJ17"/>
    <mergeCell ref="ODK17:ODP17"/>
    <mergeCell ref="OBI17:OBN17"/>
    <mergeCell ref="OBO17:OBT17"/>
    <mergeCell ref="OBU17:OBZ17"/>
    <mergeCell ref="OCA17:OCF17"/>
    <mergeCell ref="OCG17:OCL17"/>
    <mergeCell ref="OAE17:OAJ17"/>
    <mergeCell ref="OAK17:OAP17"/>
    <mergeCell ref="OAQ17:OAV17"/>
    <mergeCell ref="OAW17:OBB17"/>
    <mergeCell ref="OBC17:OBH17"/>
    <mergeCell ref="NZA17:NZF17"/>
    <mergeCell ref="NZG17:NZL17"/>
    <mergeCell ref="NZM17:NZR17"/>
    <mergeCell ref="NZS17:NZX17"/>
    <mergeCell ref="NZY17:OAD17"/>
    <mergeCell ref="OHC17:OHH17"/>
    <mergeCell ref="OHI17:OHN17"/>
    <mergeCell ref="OHO17:OHT17"/>
    <mergeCell ref="OHU17:OHZ17"/>
    <mergeCell ref="OIA17:OIF17"/>
    <mergeCell ref="OFY17:OGD17"/>
    <mergeCell ref="OGE17:OGJ17"/>
    <mergeCell ref="OGK17:OGP17"/>
    <mergeCell ref="OGQ17:OGV17"/>
    <mergeCell ref="OGW17:OHB17"/>
    <mergeCell ref="OEU17:OEZ17"/>
    <mergeCell ref="OFA17:OFF17"/>
    <mergeCell ref="OFG17:OFL17"/>
    <mergeCell ref="OFM17:OFR17"/>
    <mergeCell ref="OFS17:OFX17"/>
    <mergeCell ref="ODQ17:ODV17"/>
    <mergeCell ref="ODW17:OEB17"/>
    <mergeCell ref="OEC17:OEH17"/>
    <mergeCell ref="OEI17:OEN17"/>
    <mergeCell ref="OEO17:OET17"/>
    <mergeCell ref="OLS17:OLX17"/>
    <mergeCell ref="OLY17:OMD17"/>
    <mergeCell ref="OME17:OMJ17"/>
    <mergeCell ref="OMK17:OMP17"/>
    <mergeCell ref="OMQ17:OMV17"/>
    <mergeCell ref="OKO17:OKT17"/>
    <mergeCell ref="OKU17:OKZ17"/>
    <mergeCell ref="OLA17:OLF17"/>
    <mergeCell ref="OLG17:OLL17"/>
    <mergeCell ref="OLM17:OLR17"/>
    <mergeCell ref="OJK17:OJP17"/>
    <mergeCell ref="OJQ17:OJV17"/>
    <mergeCell ref="OJW17:OKB17"/>
    <mergeCell ref="OKC17:OKH17"/>
    <mergeCell ref="OKI17:OKN17"/>
    <mergeCell ref="OIG17:OIL17"/>
    <mergeCell ref="OIM17:OIR17"/>
    <mergeCell ref="OIS17:OIX17"/>
    <mergeCell ref="OIY17:OJD17"/>
    <mergeCell ref="OJE17:OJJ17"/>
    <mergeCell ref="OQI17:OQN17"/>
    <mergeCell ref="OQO17:OQT17"/>
    <mergeCell ref="OQU17:OQZ17"/>
    <mergeCell ref="ORA17:ORF17"/>
    <mergeCell ref="ORG17:ORL17"/>
    <mergeCell ref="OPE17:OPJ17"/>
    <mergeCell ref="OPK17:OPP17"/>
    <mergeCell ref="OPQ17:OPV17"/>
    <mergeCell ref="OPW17:OQB17"/>
    <mergeCell ref="OQC17:OQH17"/>
    <mergeCell ref="OOA17:OOF17"/>
    <mergeCell ref="OOG17:OOL17"/>
    <mergeCell ref="OOM17:OOR17"/>
    <mergeCell ref="OOS17:OOX17"/>
    <mergeCell ref="OOY17:OPD17"/>
    <mergeCell ref="OMW17:ONB17"/>
    <mergeCell ref="ONC17:ONH17"/>
    <mergeCell ref="ONI17:ONN17"/>
    <mergeCell ref="ONO17:ONT17"/>
    <mergeCell ref="ONU17:ONZ17"/>
    <mergeCell ref="OUY17:OVD17"/>
    <mergeCell ref="OVE17:OVJ17"/>
    <mergeCell ref="OVK17:OVP17"/>
    <mergeCell ref="OVQ17:OVV17"/>
    <mergeCell ref="OVW17:OWB17"/>
    <mergeCell ref="OTU17:OTZ17"/>
    <mergeCell ref="OUA17:OUF17"/>
    <mergeCell ref="OUG17:OUL17"/>
    <mergeCell ref="OUM17:OUR17"/>
    <mergeCell ref="OUS17:OUX17"/>
    <mergeCell ref="OSQ17:OSV17"/>
    <mergeCell ref="OSW17:OTB17"/>
    <mergeCell ref="OTC17:OTH17"/>
    <mergeCell ref="OTI17:OTN17"/>
    <mergeCell ref="OTO17:OTT17"/>
    <mergeCell ref="ORM17:ORR17"/>
    <mergeCell ref="ORS17:ORX17"/>
    <mergeCell ref="ORY17:OSD17"/>
    <mergeCell ref="OSE17:OSJ17"/>
    <mergeCell ref="OSK17:OSP17"/>
    <mergeCell ref="OZO17:OZT17"/>
    <mergeCell ref="OZU17:OZZ17"/>
    <mergeCell ref="PAA17:PAF17"/>
    <mergeCell ref="PAG17:PAL17"/>
    <mergeCell ref="PAM17:PAR17"/>
    <mergeCell ref="OYK17:OYP17"/>
    <mergeCell ref="OYQ17:OYV17"/>
    <mergeCell ref="OYW17:OZB17"/>
    <mergeCell ref="OZC17:OZH17"/>
    <mergeCell ref="OZI17:OZN17"/>
    <mergeCell ref="OXG17:OXL17"/>
    <mergeCell ref="OXM17:OXR17"/>
    <mergeCell ref="OXS17:OXX17"/>
    <mergeCell ref="OXY17:OYD17"/>
    <mergeCell ref="OYE17:OYJ17"/>
    <mergeCell ref="OWC17:OWH17"/>
    <mergeCell ref="OWI17:OWN17"/>
    <mergeCell ref="OWO17:OWT17"/>
    <mergeCell ref="OWU17:OWZ17"/>
    <mergeCell ref="OXA17:OXF17"/>
    <mergeCell ref="PEE17:PEJ17"/>
    <mergeCell ref="PEK17:PEP17"/>
    <mergeCell ref="PEQ17:PEV17"/>
    <mergeCell ref="PEW17:PFB17"/>
    <mergeCell ref="PFC17:PFH17"/>
    <mergeCell ref="PDA17:PDF17"/>
    <mergeCell ref="PDG17:PDL17"/>
    <mergeCell ref="PDM17:PDR17"/>
    <mergeCell ref="PDS17:PDX17"/>
    <mergeCell ref="PDY17:PED17"/>
    <mergeCell ref="PBW17:PCB17"/>
    <mergeCell ref="PCC17:PCH17"/>
    <mergeCell ref="PCI17:PCN17"/>
    <mergeCell ref="PCO17:PCT17"/>
    <mergeCell ref="PCU17:PCZ17"/>
    <mergeCell ref="PAS17:PAX17"/>
    <mergeCell ref="PAY17:PBD17"/>
    <mergeCell ref="PBE17:PBJ17"/>
    <mergeCell ref="PBK17:PBP17"/>
    <mergeCell ref="PBQ17:PBV17"/>
    <mergeCell ref="PIU17:PIZ17"/>
    <mergeCell ref="PJA17:PJF17"/>
    <mergeCell ref="PJG17:PJL17"/>
    <mergeCell ref="PJM17:PJR17"/>
    <mergeCell ref="PJS17:PJX17"/>
    <mergeCell ref="PHQ17:PHV17"/>
    <mergeCell ref="PHW17:PIB17"/>
    <mergeCell ref="PIC17:PIH17"/>
    <mergeCell ref="PII17:PIN17"/>
    <mergeCell ref="PIO17:PIT17"/>
    <mergeCell ref="PGM17:PGR17"/>
    <mergeCell ref="PGS17:PGX17"/>
    <mergeCell ref="PGY17:PHD17"/>
    <mergeCell ref="PHE17:PHJ17"/>
    <mergeCell ref="PHK17:PHP17"/>
    <mergeCell ref="PFI17:PFN17"/>
    <mergeCell ref="PFO17:PFT17"/>
    <mergeCell ref="PFU17:PFZ17"/>
    <mergeCell ref="PGA17:PGF17"/>
    <mergeCell ref="PGG17:PGL17"/>
    <mergeCell ref="PNK17:PNP17"/>
    <mergeCell ref="PNQ17:PNV17"/>
    <mergeCell ref="PNW17:POB17"/>
    <mergeCell ref="POC17:POH17"/>
    <mergeCell ref="POI17:PON17"/>
    <mergeCell ref="PMG17:PML17"/>
    <mergeCell ref="PMM17:PMR17"/>
    <mergeCell ref="PMS17:PMX17"/>
    <mergeCell ref="PMY17:PND17"/>
    <mergeCell ref="PNE17:PNJ17"/>
    <mergeCell ref="PLC17:PLH17"/>
    <mergeCell ref="PLI17:PLN17"/>
    <mergeCell ref="PLO17:PLT17"/>
    <mergeCell ref="PLU17:PLZ17"/>
    <mergeCell ref="PMA17:PMF17"/>
    <mergeCell ref="PJY17:PKD17"/>
    <mergeCell ref="PKE17:PKJ17"/>
    <mergeCell ref="PKK17:PKP17"/>
    <mergeCell ref="PKQ17:PKV17"/>
    <mergeCell ref="PKW17:PLB17"/>
    <mergeCell ref="PSA17:PSF17"/>
    <mergeCell ref="PSG17:PSL17"/>
    <mergeCell ref="PSM17:PSR17"/>
    <mergeCell ref="PSS17:PSX17"/>
    <mergeCell ref="PSY17:PTD17"/>
    <mergeCell ref="PQW17:PRB17"/>
    <mergeCell ref="PRC17:PRH17"/>
    <mergeCell ref="PRI17:PRN17"/>
    <mergeCell ref="PRO17:PRT17"/>
    <mergeCell ref="PRU17:PRZ17"/>
    <mergeCell ref="PPS17:PPX17"/>
    <mergeCell ref="PPY17:PQD17"/>
    <mergeCell ref="PQE17:PQJ17"/>
    <mergeCell ref="PQK17:PQP17"/>
    <mergeCell ref="PQQ17:PQV17"/>
    <mergeCell ref="POO17:POT17"/>
    <mergeCell ref="POU17:POZ17"/>
    <mergeCell ref="PPA17:PPF17"/>
    <mergeCell ref="PPG17:PPL17"/>
    <mergeCell ref="PPM17:PPR17"/>
    <mergeCell ref="PWQ17:PWV17"/>
    <mergeCell ref="PWW17:PXB17"/>
    <mergeCell ref="PXC17:PXH17"/>
    <mergeCell ref="PXI17:PXN17"/>
    <mergeCell ref="PXO17:PXT17"/>
    <mergeCell ref="PVM17:PVR17"/>
    <mergeCell ref="PVS17:PVX17"/>
    <mergeCell ref="PVY17:PWD17"/>
    <mergeCell ref="PWE17:PWJ17"/>
    <mergeCell ref="PWK17:PWP17"/>
    <mergeCell ref="PUI17:PUN17"/>
    <mergeCell ref="PUO17:PUT17"/>
    <mergeCell ref="PUU17:PUZ17"/>
    <mergeCell ref="PVA17:PVF17"/>
    <mergeCell ref="PVG17:PVL17"/>
    <mergeCell ref="PTE17:PTJ17"/>
    <mergeCell ref="PTK17:PTP17"/>
    <mergeCell ref="PTQ17:PTV17"/>
    <mergeCell ref="PTW17:PUB17"/>
    <mergeCell ref="PUC17:PUH17"/>
    <mergeCell ref="QBG17:QBL17"/>
    <mergeCell ref="QBM17:QBR17"/>
    <mergeCell ref="QBS17:QBX17"/>
    <mergeCell ref="QBY17:QCD17"/>
    <mergeCell ref="QCE17:QCJ17"/>
    <mergeCell ref="QAC17:QAH17"/>
    <mergeCell ref="QAI17:QAN17"/>
    <mergeCell ref="QAO17:QAT17"/>
    <mergeCell ref="QAU17:QAZ17"/>
    <mergeCell ref="QBA17:QBF17"/>
    <mergeCell ref="PYY17:PZD17"/>
    <mergeCell ref="PZE17:PZJ17"/>
    <mergeCell ref="PZK17:PZP17"/>
    <mergeCell ref="PZQ17:PZV17"/>
    <mergeCell ref="PZW17:QAB17"/>
    <mergeCell ref="PXU17:PXZ17"/>
    <mergeCell ref="PYA17:PYF17"/>
    <mergeCell ref="PYG17:PYL17"/>
    <mergeCell ref="PYM17:PYR17"/>
    <mergeCell ref="PYS17:PYX17"/>
    <mergeCell ref="QFW17:QGB17"/>
    <mergeCell ref="QGC17:QGH17"/>
    <mergeCell ref="QGI17:QGN17"/>
    <mergeCell ref="QGO17:QGT17"/>
    <mergeCell ref="QGU17:QGZ17"/>
    <mergeCell ref="QES17:QEX17"/>
    <mergeCell ref="QEY17:QFD17"/>
    <mergeCell ref="QFE17:QFJ17"/>
    <mergeCell ref="QFK17:QFP17"/>
    <mergeCell ref="QFQ17:QFV17"/>
    <mergeCell ref="QDO17:QDT17"/>
    <mergeCell ref="QDU17:QDZ17"/>
    <mergeCell ref="QEA17:QEF17"/>
    <mergeCell ref="QEG17:QEL17"/>
    <mergeCell ref="QEM17:QER17"/>
    <mergeCell ref="QCK17:QCP17"/>
    <mergeCell ref="QCQ17:QCV17"/>
    <mergeCell ref="QCW17:QDB17"/>
    <mergeCell ref="QDC17:QDH17"/>
    <mergeCell ref="QDI17:QDN17"/>
    <mergeCell ref="QKM17:QKR17"/>
    <mergeCell ref="QKS17:QKX17"/>
    <mergeCell ref="QKY17:QLD17"/>
    <mergeCell ref="QLE17:QLJ17"/>
    <mergeCell ref="QLK17:QLP17"/>
    <mergeCell ref="QJI17:QJN17"/>
    <mergeCell ref="QJO17:QJT17"/>
    <mergeCell ref="QJU17:QJZ17"/>
    <mergeCell ref="QKA17:QKF17"/>
    <mergeCell ref="QKG17:QKL17"/>
    <mergeCell ref="QIE17:QIJ17"/>
    <mergeCell ref="QIK17:QIP17"/>
    <mergeCell ref="QIQ17:QIV17"/>
    <mergeCell ref="QIW17:QJB17"/>
    <mergeCell ref="QJC17:QJH17"/>
    <mergeCell ref="QHA17:QHF17"/>
    <mergeCell ref="QHG17:QHL17"/>
    <mergeCell ref="QHM17:QHR17"/>
    <mergeCell ref="QHS17:QHX17"/>
    <mergeCell ref="QHY17:QID17"/>
    <mergeCell ref="QPC17:QPH17"/>
    <mergeCell ref="QPI17:QPN17"/>
    <mergeCell ref="QPO17:QPT17"/>
    <mergeCell ref="QPU17:QPZ17"/>
    <mergeCell ref="QQA17:QQF17"/>
    <mergeCell ref="QNY17:QOD17"/>
    <mergeCell ref="QOE17:QOJ17"/>
    <mergeCell ref="QOK17:QOP17"/>
    <mergeCell ref="QOQ17:QOV17"/>
    <mergeCell ref="QOW17:QPB17"/>
    <mergeCell ref="QMU17:QMZ17"/>
    <mergeCell ref="QNA17:QNF17"/>
    <mergeCell ref="QNG17:QNL17"/>
    <mergeCell ref="QNM17:QNR17"/>
    <mergeCell ref="QNS17:QNX17"/>
    <mergeCell ref="QLQ17:QLV17"/>
    <mergeCell ref="QLW17:QMB17"/>
    <mergeCell ref="QMC17:QMH17"/>
    <mergeCell ref="QMI17:QMN17"/>
    <mergeCell ref="QMO17:QMT17"/>
    <mergeCell ref="QTS17:QTX17"/>
    <mergeCell ref="QTY17:QUD17"/>
    <mergeCell ref="QUE17:QUJ17"/>
    <mergeCell ref="QUK17:QUP17"/>
    <mergeCell ref="QUQ17:QUV17"/>
    <mergeCell ref="QSO17:QST17"/>
    <mergeCell ref="QSU17:QSZ17"/>
    <mergeCell ref="QTA17:QTF17"/>
    <mergeCell ref="QTG17:QTL17"/>
    <mergeCell ref="QTM17:QTR17"/>
    <mergeCell ref="QRK17:QRP17"/>
    <mergeCell ref="QRQ17:QRV17"/>
    <mergeCell ref="QRW17:QSB17"/>
    <mergeCell ref="QSC17:QSH17"/>
    <mergeCell ref="QSI17:QSN17"/>
    <mergeCell ref="QQG17:QQL17"/>
    <mergeCell ref="QQM17:QQR17"/>
    <mergeCell ref="QQS17:QQX17"/>
    <mergeCell ref="QQY17:QRD17"/>
    <mergeCell ref="QRE17:QRJ17"/>
    <mergeCell ref="QYI17:QYN17"/>
    <mergeCell ref="QYO17:QYT17"/>
    <mergeCell ref="QYU17:QYZ17"/>
    <mergeCell ref="QZA17:QZF17"/>
    <mergeCell ref="QZG17:QZL17"/>
    <mergeCell ref="QXE17:QXJ17"/>
    <mergeCell ref="QXK17:QXP17"/>
    <mergeCell ref="QXQ17:QXV17"/>
    <mergeCell ref="QXW17:QYB17"/>
    <mergeCell ref="QYC17:QYH17"/>
    <mergeCell ref="QWA17:QWF17"/>
    <mergeCell ref="QWG17:QWL17"/>
    <mergeCell ref="QWM17:QWR17"/>
    <mergeCell ref="QWS17:QWX17"/>
    <mergeCell ref="QWY17:QXD17"/>
    <mergeCell ref="QUW17:QVB17"/>
    <mergeCell ref="QVC17:QVH17"/>
    <mergeCell ref="QVI17:QVN17"/>
    <mergeCell ref="QVO17:QVT17"/>
    <mergeCell ref="QVU17:QVZ17"/>
    <mergeCell ref="RCY17:RDD17"/>
    <mergeCell ref="RDE17:RDJ17"/>
    <mergeCell ref="RDK17:RDP17"/>
    <mergeCell ref="RDQ17:RDV17"/>
    <mergeCell ref="RDW17:REB17"/>
    <mergeCell ref="RBU17:RBZ17"/>
    <mergeCell ref="RCA17:RCF17"/>
    <mergeCell ref="RCG17:RCL17"/>
    <mergeCell ref="RCM17:RCR17"/>
    <mergeCell ref="RCS17:RCX17"/>
    <mergeCell ref="RAQ17:RAV17"/>
    <mergeCell ref="RAW17:RBB17"/>
    <mergeCell ref="RBC17:RBH17"/>
    <mergeCell ref="RBI17:RBN17"/>
    <mergeCell ref="RBO17:RBT17"/>
    <mergeCell ref="QZM17:QZR17"/>
    <mergeCell ref="QZS17:QZX17"/>
    <mergeCell ref="QZY17:RAD17"/>
    <mergeCell ref="RAE17:RAJ17"/>
    <mergeCell ref="RAK17:RAP17"/>
    <mergeCell ref="RHO17:RHT17"/>
    <mergeCell ref="RHU17:RHZ17"/>
    <mergeCell ref="RIA17:RIF17"/>
    <mergeCell ref="RIG17:RIL17"/>
    <mergeCell ref="RIM17:RIR17"/>
    <mergeCell ref="RGK17:RGP17"/>
    <mergeCell ref="RGQ17:RGV17"/>
    <mergeCell ref="RGW17:RHB17"/>
    <mergeCell ref="RHC17:RHH17"/>
    <mergeCell ref="RHI17:RHN17"/>
    <mergeCell ref="RFG17:RFL17"/>
    <mergeCell ref="RFM17:RFR17"/>
    <mergeCell ref="RFS17:RFX17"/>
    <mergeCell ref="RFY17:RGD17"/>
    <mergeCell ref="RGE17:RGJ17"/>
    <mergeCell ref="REC17:REH17"/>
    <mergeCell ref="REI17:REN17"/>
    <mergeCell ref="REO17:RET17"/>
    <mergeCell ref="REU17:REZ17"/>
    <mergeCell ref="RFA17:RFF17"/>
    <mergeCell ref="RME17:RMJ17"/>
    <mergeCell ref="RMK17:RMP17"/>
    <mergeCell ref="RMQ17:RMV17"/>
    <mergeCell ref="RMW17:RNB17"/>
    <mergeCell ref="RNC17:RNH17"/>
    <mergeCell ref="RLA17:RLF17"/>
    <mergeCell ref="RLG17:RLL17"/>
    <mergeCell ref="RLM17:RLR17"/>
    <mergeCell ref="RLS17:RLX17"/>
    <mergeCell ref="RLY17:RMD17"/>
    <mergeCell ref="RJW17:RKB17"/>
    <mergeCell ref="RKC17:RKH17"/>
    <mergeCell ref="RKI17:RKN17"/>
    <mergeCell ref="RKO17:RKT17"/>
    <mergeCell ref="RKU17:RKZ17"/>
    <mergeCell ref="RIS17:RIX17"/>
    <mergeCell ref="RIY17:RJD17"/>
    <mergeCell ref="RJE17:RJJ17"/>
    <mergeCell ref="RJK17:RJP17"/>
    <mergeCell ref="RJQ17:RJV17"/>
    <mergeCell ref="RQU17:RQZ17"/>
    <mergeCell ref="RRA17:RRF17"/>
    <mergeCell ref="RRG17:RRL17"/>
    <mergeCell ref="RRM17:RRR17"/>
    <mergeCell ref="RRS17:RRX17"/>
    <mergeCell ref="RPQ17:RPV17"/>
    <mergeCell ref="RPW17:RQB17"/>
    <mergeCell ref="RQC17:RQH17"/>
    <mergeCell ref="RQI17:RQN17"/>
    <mergeCell ref="RQO17:RQT17"/>
    <mergeCell ref="ROM17:ROR17"/>
    <mergeCell ref="ROS17:ROX17"/>
    <mergeCell ref="ROY17:RPD17"/>
    <mergeCell ref="RPE17:RPJ17"/>
    <mergeCell ref="RPK17:RPP17"/>
    <mergeCell ref="RNI17:RNN17"/>
    <mergeCell ref="RNO17:RNT17"/>
    <mergeCell ref="RNU17:RNZ17"/>
    <mergeCell ref="ROA17:ROF17"/>
    <mergeCell ref="ROG17:ROL17"/>
    <mergeCell ref="RVK17:RVP17"/>
    <mergeCell ref="RVQ17:RVV17"/>
    <mergeCell ref="RVW17:RWB17"/>
    <mergeCell ref="RWC17:RWH17"/>
    <mergeCell ref="RWI17:RWN17"/>
    <mergeCell ref="RUG17:RUL17"/>
    <mergeCell ref="RUM17:RUR17"/>
    <mergeCell ref="RUS17:RUX17"/>
    <mergeCell ref="RUY17:RVD17"/>
    <mergeCell ref="RVE17:RVJ17"/>
    <mergeCell ref="RTC17:RTH17"/>
    <mergeCell ref="RTI17:RTN17"/>
    <mergeCell ref="RTO17:RTT17"/>
    <mergeCell ref="RTU17:RTZ17"/>
    <mergeCell ref="RUA17:RUF17"/>
    <mergeCell ref="RRY17:RSD17"/>
    <mergeCell ref="RSE17:RSJ17"/>
    <mergeCell ref="RSK17:RSP17"/>
    <mergeCell ref="RSQ17:RSV17"/>
    <mergeCell ref="RSW17:RTB17"/>
    <mergeCell ref="SAA17:SAF17"/>
    <mergeCell ref="SAG17:SAL17"/>
    <mergeCell ref="SAM17:SAR17"/>
    <mergeCell ref="SAS17:SAX17"/>
    <mergeCell ref="SAY17:SBD17"/>
    <mergeCell ref="RYW17:RZB17"/>
    <mergeCell ref="RZC17:RZH17"/>
    <mergeCell ref="RZI17:RZN17"/>
    <mergeCell ref="RZO17:RZT17"/>
    <mergeCell ref="RZU17:RZZ17"/>
    <mergeCell ref="RXS17:RXX17"/>
    <mergeCell ref="RXY17:RYD17"/>
    <mergeCell ref="RYE17:RYJ17"/>
    <mergeCell ref="RYK17:RYP17"/>
    <mergeCell ref="RYQ17:RYV17"/>
    <mergeCell ref="RWO17:RWT17"/>
    <mergeCell ref="RWU17:RWZ17"/>
    <mergeCell ref="RXA17:RXF17"/>
    <mergeCell ref="RXG17:RXL17"/>
    <mergeCell ref="RXM17:RXR17"/>
    <mergeCell ref="SEQ17:SEV17"/>
    <mergeCell ref="SEW17:SFB17"/>
    <mergeCell ref="SFC17:SFH17"/>
    <mergeCell ref="SFI17:SFN17"/>
    <mergeCell ref="SFO17:SFT17"/>
    <mergeCell ref="SDM17:SDR17"/>
    <mergeCell ref="SDS17:SDX17"/>
    <mergeCell ref="SDY17:SED17"/>
    <mergeCell ref="SEE17:SEJ17"/>
    <mergeCell ref="SEK17:SEP17"/>
    <mergeCell ref="SCI17:SCN17"/>
    <mergeCell ref="SCO17:SCT17"/>
    <mergeCell ref="SCU17:SCZ17"/>
    <mergeCell ref="SDA17:SDF17"/>
    <mergeCell ref="SDG17:SDL17"/>
    <mergeCell ref="SBE17:SBJ17"/>
    <mergeCell ref="SBK17:SBP17"/>
    <mergeCell ref="SBQ17:SBV17"/>
    <mergeCell ref="SBW17:SCB17"/>
    <mergeCell ref="SCC17:SCH17"/>
    <mergeCell ref="SJG17:SJL17"/>
    <mergeCell ref="SJM17:SJR17"/>
    <mergeCell ref="SJS17:SJX17"/>
    <mergeCell ref="SJY17:SKD17"/>
    <mergeCell ref="SKE17:SKJ17"/>
    <mergeCell ref="SIC17:SIH17"/>
    <mergeCell ref="SII17:SIN17"/>
    <mergeCell ref="SIO17:SIT17"/>
    <mergeCell ref="SIU17:SIZ17"/>
    <mergeCell ref="SJA17:SJF17"/>
    <mergeCell ref="SGY17:SHD17"/>
    <mergeCell ref="SHE17:SHJ17"/>
    <mergeCell ref="SHK17:SHP17"/>
    <mergeCell ref="SHQ17:SHV17"/>
    <mergeCell ref="SHW17:SIB17"/>
    <mergeCell ref="SFU17:SFZ17"/>
    <mergeCell ref="SGA17:SGF17"/>
    <mergeCell ref="SGG17:SGL17"/>
    <mergeCell ref="SGM17:SGR17"/>
    <mergeCell ref="SGS17:SGX17"/>
    <mergeCell ref="SNW17:SOB17"/>
    <mergeCell ref="SOC17:SOH17"/>
    <mergeCell ref="SOI17:SON17"/>
    <mergeCell ref="SOO17:SOT17"/>
    <mergeCell ref="SOU17:SOZ17"/>
    <mergeCell ref="SMS17:SMX17"/>
    <mergeCell ref="SMY17:SND17"/>
    <mergeCell ref="SNE17:SNJ17"/>
    <mergeCell ref="SNK17:SNP17"/>
    <mergeCell ref="SNQ17:SNV17"/>
    <mergeCell ref="SLO17:SLT17"/>
    <mergeCell ref="SLU17:SLZ17"/>
    <mergeCell ref="SMA17:SMF17"/>
    <mergeCell ref="SMG17:SML17"/>
    <mergeCell ref="SMM17:SMR17"/>
    <mergeCell ref="SKK17:SKP17"/>
    <mergeCell ref="SKQ17:SKV17"/>
    <mergeCell ref="SKW17:SLB17"/>
    <mergeCell ref="SLC17:SLH17"/>
    <mergeCell ref="SLI17:SLN17"/>
    <mergeCell ref="SSM17:SSR17"/>
    <mergeCell ref="SSS17:SSX17"/>
    <mergeCell ref="SSY17:STD17"/>
    <mergeCell ref="STE17:STJ17"/>
    <mergeCell ref="STK17:STP17"/>
    <mergeCell ref="SRI17:SRN17"/>
    <mergeCell ref="SRO17:SRT17"/>
    <mergeCell ref="SRU17:SRZ17"/>
    <mergeCell ref="SSA17:SSF17"/>
    <mergeCell ref="SSG17:SSL17"/>
    <mergeCell ref="SQE17:SQJ17"/>
    <mergeCell ref="SQK17:SQP17"/>
    <mergeCell ref="SQQ17:SQV17"/>
    <mergeCell ref="SQW17:SRB17"/>
    <mergeCell ref="SRC17:SRH17"/>
    <mergeCell ref="SPA17:SPF17"/>
    <mergeCell ref="SPG17:SPL17"/>
    <mergeCell ref="SPM17:SPR17"/>
    <mergeCell ref="SPS17:SPX17"/>
    <mergeCell ref="SPY17:SQD17"/>
    <mergeCell ref="SXC17:SXH17"/>
    <mergeCell ref="SXI17:SXN17"/>
    <mergeCell ref="SXO17:SXT17"/>
    <mergeCell ref="SXU17:SXZ17"/>
    <mergeCell ref="SYA17:SYF17"/>
    <mergeCell ref="SVY17:SWD17"/>
    <mergeCell ref="SWE17:SWJ17"/>
    <mergeCell ref="SWK17:SWP17"/>
    <mergeCell ref="SWQ17:SWV17"/>
    <mergeCell ref="SWW17:SXB17"/>
    <mergeCell ref="SUU17:SUZ17"/>
    <mergeCell ref="SVA17:SVF17"/>
    <mergeCell ref="SVG17:SVL17"/>
    <mergeCell ref="SVM17:SVR17"/>
    <mergeCell ref="SVS17:SVX17"/>
    <mergeCell ref="STQ17:STV17"/>
    <mergeCell ref="STW17:SUB17"/>
    <mergeCell ref="SUC17:SUH17"/>
    <mergeCell ref="SUI17:SUN17"/>
    <mergeCell ref="SUO17:SUT17"/>
    <mergeCell ref="TBS17:TBX17"/>
    <mergeCell ref="TBY17:TCD17"/>
    <mergeCell ref="TCE17:TCJ17"/>
    <mergeCell ref="TCK17:TCP17"/>
    <mergeCell ref="TCQ17:TCV17"/>
    <mergeCell ref="TAO17:TAT17"/>
    <mergeCell ref="TAU17:TAZ17"/>
    <mergeCell ref="TBA17:TBF17"/>
    <mergeCell ref="TBG17:TBL17"/>
    <mergeCell ref="TBM17:TBR17"/>
    <mergeCell ref="SZK17:SZP17"/>
    <mergeCell ref="SZQ17:SZV17"/>
    <mergeCell ref="SZW17:TAB17"/>
    <mergeCell ref="TAC17:TAH17"/>
    <mergeCell ref="TAI17:TAN17"/>
    <mergeCell ref="SYG17:SYL17"/>
    <mergeCell ref="SYM17:SYR17"/>
    <mergeCell ref="SYS17:SYX17"/>
    <mergeCell ref="SYY17:SZD17"/>
    <mergeCell ref="SZE17:SZJ17"/>
    <mergeCell ref="TGI17:TGN17"/>
    <mergeCell ref="TGO17:TGT17"/>
    <mergeCell ref="TGU17:TGZ17"/>
    <mergeCell ref="THA17:THF17"/>
    <mergeCell ref="THG17:THL17"/>
    <mergeCell ref="TFE17:TFJ17"/>
    <mergeCell ref="TFK17:TFP17"/>
    <mergeCell ref="TFQ17:TFV17"/>
    <mergeCell ref="TFW17:TGB17"/>
    <mergeCell ref="TGC17:TGH17"/>
    <mergeCell ref="TEA17:TEF17"/>
    <mergeCell ref="TEG17:TEL17"/>
    <mergeCell ref="TEM17:TER17"/>
    <mergeCell ref="TES17:TEX17"/>
    <mergeCell ref="TEY17:TFD17"/>
    <mergeCell ref="TCW17:TDB17"/>
    <mergeCell ref="TDC17:TDH17"/>
    <mergeCell ref="TDI17:TDN17"/>
    <mergeCell ref="TDO17:TDT17"/>
    <mergeCell ref="TDU17:TDZ17"/>
    <mergeCell ref="TKY17:TLD17"/>
    <mergeCell ref="TLE17:TLJ17"/>
    <mergeCell ref="TLK17:TLP17"/>
    <mergeCell ref="TLQ17:TLV17"/>
    <mergeCell ref="TLW17:TMB17"/>
    <mergeCell ref="TJU17:TJZ17"/>
    <mergeCell ref="TKA17:TKF17"/>
    <mergeCell ref="TKG17:TKL17"/>
    <mergeCell ref="TKM17:TKR17"/>
    <mergeCell ref="TKS17:TKX17"/>
    <mergeCell ref="TIQ17:TIV17"/>
    <mergeCell ref="TIW17:TJB17"/>
    <mergeCell ref="TJC17:TJH17"/>
    <mergeCell ref="TJI17:TJN17"/>
    <mergeCell ref="TJO17:TJT17"/>
    <mergeCell ref="THM17:THR17"/>
    <mergeCell ref="THS17:THX17"/>
    <mergeCell ref="THY17:TID17"/>
    <mergeCell ref="TIE17:TIJ17"/>
    <mergeCell ref="TIK17:TIP17"/>
    <mergeCell ref="TPO17:TPT17"/>
    <mergeCell ref="TPU17:TPZ17"/>
    <mergeCell ref="TQA17:TQF17"/>
    <mergeCell ref="TQG17:TQL17"/>
    <mergeCell ref="TQM17:TQR17"/>
    <mergeCell ref="TOK17:TOP17"/>
    <mergeCell ref="TOQ17:TOV17"/>
    <mergeCell ref="TOW17:TPB17"/>
    <mergeCell ref="TPC17:TPH17"/>
    <mergeCell ref="TPI17:TPN17"/>
    <mergeCell ref="TNG17:TNL17"/>
    <mergeCell ref="TNM17:TNR17"/>
    <mergeCell ref="TNS17:TNX17"/>
    <mergeCell ref="TNY17:TOD17"/>
    <mergeCell ref="TOE17:TOJ17"/>
    <mergeCell ref="TMC17:TMH17"/>
    <mergeCell ref="TMI17:TMN17"/>
    <mergeCell ref="TMO17:TMT17"/>
    <mergeCell ref="TMU17:TMZ17"/>
    <mergeCell ref="TNA17:TNF17"/>
    <mergeCell ref="TUE17:TUJ17"/>
    <mergeCell ref="TUK17:TUP17"/>
    <mergeCell ref="TUQ17:TUV17"/>
    <mergeCell ref="TUW17:TVB17"/>
    <mergeCell ref="TVC17:TVH17"/>
    <mergeCell ref="TTA17:TTF17"/>
    <mergeCell ref="TTG17:TTL17"/>
    <mergeCell ref="TTM17:TTR17"/>
    <mergeCell ref="TTS17:TTX17"/>
    <mergeCell ref="TTY17:TUD17"/>
    <mergeCell ref="TRW17:TSB17"/>
    <mergeCell ref="TSC17:TSH17"/>
    <mergeCell ref="TSI17:TSN17"/>
    <mergeCell ref="TSO17:TST17"/>
    <mergeCell ref="TSU17:TSZ17"/>
    <mergeCell ref="TQS17:TQX17"/>
    <mergeCell ref="TQY17:TRD17"/>
    <mergeCell ref="TRE17:TRJ17"/>
    <mergeCell ref="TRK17:TRP17"/>
    <mergeCell ref="TRQ17:TRV17"/>
    <mergeCell ref="TYU17:TYZ17"/>
    <mergeCell ref="TZA17:TZF17"/>
    <mergeCell ref="TZG17:TZL17"/>
    <mergeCell ref="TZM17:TZR17"/>
    <mergeCell ref="TZS17:TZX17"/>
    <mergeCell ref="TXQ17:TXV17"/>
    <mergeCell ref="TXW17:TYB17"/>
    <mergeCell ref="TYC17:TYH17"/>
    <mergeCell ref="TYI17:TYN17"/>
    <mergeCell ref="TYO17:TYT17"/>
    <mergeCell ref="TWM17:TWR17"/>
    <mergeCell ref="TWS17:TWX17"/>
    <mergeCell ref="TWY17:TXD17"/>
    <mergeCell ref="TXE17:TXJ17"/>
    <mergeCell ref="TXK17:TXP17"/>
    <mergeCell ref="TVI17:TVN17"/>
    <mergeCell ref="TVO17:TVT17"/>
    <mergeCell ref="TVU17:TVZ17"/>
    <mergeCell ref="TWA17:TWF17"/>
    <mergeCell ref="TWG17:TWL17"/>
    <mergeCell ref="UDK17:UDP17"/>
    <mergeCell ref="UDQ17:UDV17"/>
    <mergeCell ref="UDW17:UEB17"/>
    <mergeCell ref="UEC17:UEH17"/>
    <mergeCell ref="UEI17:UEN17"/>
    <mergeCell ref="UCG17:UCL17"/>
    <mergeCell ref="UCM17:UCR17"/>
    <mergeCell ref="UCS17:UCX17"/>
    <mergeCell ref="UCY17:UDD17"/>
    <mergeCell ref="UDE17:UDJ17"/>
    <mergeCell ref="UBC17:UBH17"/>
    <mergeCell ref="UBI17:UBN17"/>
    <mergeCell ref="UBO17:UBT17"/>
    <mergeCell ref="UBU17:UBZ17"/>
    <mergeCell ref="UCA17:UCF17"/>
    <mergeCell ref="TZY17:UAD17"/>
    <mergeCell ref="UAE17:UAJ17"/>
    <mergeCell ref="UAK17:UAP17"/>
    <mergeCell ref="UAQ17:UAV17"/>
    <mergeCell ref="UAW17:UBB17"/>
    <mergeCell ref="UIA17:UIF17"/>
    <mergeCell ref="UIG17:UIL17"/>
    <mergeCell ref="UIM17:UIR17"/>
    <mergeCell ref="UIS17:UIX17"/>
    <mergeCell ref="UIY17:UJD17"/>
    <mergeCell ref="UGW17:UHB17"/>
    <mergeCell ref="UHC17:UHH17"/>
    <mergeCell ref="UHI17:UHN17"/>
    <mergeCell ref="UHO17:UHT17"/>
    <mergeCell ref="UHU17:UHZ17"/>
    <mergeCell ref="UFS17:UFX17"/>
    <mergeCell ref="UFY17:UGD17"/>
    <mergeCell ref="UGE17:UGJ17"/>
    <mergeCell ref="UGK17:UGP17"/>
    <mergeCell ref="UGQ17:UGV17"/>
    <mergeCell ref="UEO17:UET17"/>
    <mergeCell ref="UEU17:UEZ17"/>
    <mergeCell ref="UFA17:UFF17"/>
    <mergeCell ref="UFG17:UFL17"/>
    <mergeCell ref="UFM17:UFR17"/>
    <mergeCell ref="UMQ17:UMV17"/>
    <mergeCell ref="UMW17:UNB17"/>
    <mergeCell ref="UNC17:UNH17"/>
    <mergeCell ref="UNI17:UNN17"/>
    <mergeCell ref="UNO17:UNT17"/>
    <mergeCell ref="ULM17:ULR17"/>
    <mergeCell ref="ULS17:ULX17"/>
    <mergeCell ref="ULY17:UMD17"/>
    <mergeCell ref="UME17:UMJ17"/>
    <mergeCell ref="UMK17:UMP17"/>
    <mergeCell ref="UKI17:UKN17"/>
    <mergeCell ref="UKO17:UKT17"/>
    <mergeCell ref="UKU17:UKZ17"/>
    <mergeCell ref="ULA17:ULF17"/>
    <mergeCell ref="ULG17:ULL17"/>
    <mergeCell ref="UJE17:UJJ17"/>
    <mergeCell ref="UJK17:UJP17"/>
    <mergeCell ref="UJQ17:UJV17"/>
    <mergeCell ref="UJW17:UKB17"/>
    <mergeCell ref="UKC17:UKH17"/>
    <mergeCell ref="URG17:URL17"/>
    <mergeCell ref="URM17:URR17"/>
    <mergeCell ref="URS17:URX17"/>
    <mergeCell ref="URY17:USD17"/>
    <mergeCell ref="USE17:USJ17"/>
    <mergeCell ref="UQC17:UQH17"/>
    <mergeCell ref="UQI17:UQN17"/>
    <mergeCell ref="UQO17:UQT17"/>
    <mergeCell ref="UQU17:UQZ17"/>
    <mergeCell ref="URA17:URF17"/>
    <mergeCell ref="UOY17:UPD17"/>
    <mergeCell ref="UPE17:UPJ17"/>
    <mergeCell ref="UPK17:UPP17"/>
    <mergeCell ref="UPQ17:UPV17"/>
    <mergeCell ref="UPW17:UQB17"/>
    <mergeCell ref="UNU17:UNZ17"/>
    <mergeCell ref="UOA17:UOF17"/>
    <mergeCell ref="UOG17:UOL17"/>
    <mergeCell ref="UOM17:UOR17"/>
    <mergeCell ref="UOS17:UOX17"/>
    <mergeCell ref="UVW17:UWB17"/>
    <mergeCell ref="UWC17:UWH17"/>
    <mergeCell ref="UWI17:UWN17"/>
    <mergeCell ref="UWO17:UWT17"/>
    <mergeCell ref="UWU17:UWZ17"/>
    <mergeCell ref="UUS17:UUX17"/>
    <mergeCell ref="UUY17:UVD17"/>
    <mergeCell ref="UVE17:UVJ17"/>
    <mergeCell ref="UVK17:UVP17"/>
    <mergeCell ref="UVQ17:UVV17"/>
    <mergeCell ref="UTO17:UTT17"/>
    <mergeCell ref="UTU17:UTZ17"/>
    <mergeCell ref="UUA17:UUF17"/>
    <mergeCell ref="UUG17:UUL17"/>
    <mergeCell ref="UUM17:UUR17"/>
    <mergeCell ref="USK17:USP17"/>
    <mergeCell ref="USQ17:USV17"/>
    <mergeCell ref="USW17:UTB17"/>
    <mergeCell ref="UTC17:UTH17"/>
    <mergeCell ref="UTI17:UTN17"/>
    <mergeCell ref="VAM17:VAR17"/>
    <mergeCell ref="VAS17:VAX17"/>
    <mergeCell ref="VAY17:VBD17"/>
    <mergeCell ref="VBE17:VBJ17"/>
    <mergeCell ref="VBK17:VBP17"/>
    <mergeCell ref="UZI17:UZN17"/>
    <mergeCell ref="UZO17:UZT17"/>
    <mergeCell ref="UZU17:UZZ17"/>
    <mergeCell ref="VAA17:VAF17"/>
    <mergeCell ref="VAG17:VAL17"/>
    <mergeCell ref="UYE17:UYJ17"/>
    <mergeCell ref="UYK17:UYP17"/>
    <mergeCell ref="UYQ17:UYV17"/>
    <mergeCell ref="UYW17:UZB17"/>
    <mergeCell ref="UZC17:UZH17"/>
    <mergeCell ref="UXA17:UXF17"/>
    <mergeCell ref="UXG17:UXL17"/>
    <mergeCell ref="UXM17:UXR17"/>
    <mergeCell ref="UXS17:UXX17"/>
    <mergeCell ref="UXY17:UYD17"/>
    <mergeCell ref="VFC17:VFH17"/>
    <mergeCell ref="VFI17:VFN17"/>
    <mergeCell ref="VFO17:VFT17"/>
    <mergeCell ref="VFU17:VFZ17"/>
    <mergeCell ref="VGA17:VGF17"/>
    <mergeCell ref="VDY17:VED17"/>
    <mergeCell ref="VEE17:VEJ17"/>
    <mergeCell ref="VEK17:VEP17"/>
    <mergeCell ref="VEQ17:VEV17"/>
    <mergeCell ref="VEW17:VFB17"/>
    <mergeCell ref="VCU17:VCZ17"/>
    <mergeCell ref="VDA17:VDF17"/>
    <mergeCell ref="VDG17:VDL17"/>
    <mergeCell ref="VDM17:VDR17"/>
    <mergeCell ref="VDS17:VDX17"/>
    <mergeCell ref="VBQ17:VBV17"/>
    <mergeCell ref="VBW17:VCB17"/>
    <mergeCell ref="VCC17:VCH17"/>
    <mergeCell ref="VCI17:VCN17"/>
    <mergeCell ref="VCO17:VCT17"/>
    <mergeCell ref="VJS17:VJX17"/>
    <mergeCell ref="VJY17:VKD17"/>
    <mergeCell ref="VKE17:VKJ17"/>
    <mergeCell ref="VKK17:VKP17"/>
    <mergeCell ref="VKQ17:VKV17"/>
    <mergeCell ref="VIO17:VIT17"/>
    <mergeCell ref="VIU17:VIZ17"/>
    <mergeCell ref="VJA17:VJF17"/>
    <mergeCell ref="VJG17:VJL17"/>
    <mergeCell ref="VJM17:VJR17"/>
    <mergeCell ref="VHK17:VHP17"/>
    <mergeCell ref="VHQ17:VHV17"/>
    <mergeCell ref="VHW17:VIB17"/>
    <mergeCell ref="VIC17:VIH17"/>
    <mergeCell ref="VII17:VIN17"/>
    <mergeCell ref="VGG17:VGL17"/>
    <mergeCell ref="VGM17:VGR17"/>
    <mergeCell ref="VGS17:VGX17"/>
    <mergeCell ref="VGY17:VHD17"/>
    <mergeCell ref="VHE17:VHJ17"/>
    <mergeCell ref="VOI17:VON17"/>
    <mergeCell ref="VOO17:VOT17"/>
    <mergeCell ref="VOU17:VOZ17"/>
    <mergeCell ref="VPA17:VPF17"/>
    <mergeCell ref="VPG17:VPL17"/>
    <mergeCell ref="VNE17:VNJ17"/>
    <mergeCell ref="VNK17:VNP17"/>
    <mergeCell ref="VNQ17:VNV17"/>
    <mergeCell ref="VNW17:VOB17"/>
    <mergeCell ref="VOC17:VOH17"/>
    <mergeCell ref="VMA17:VMF17"/>
    <mergeCell ref="VMG17:VML17"/>
    <mergeCell ref="VMM17:VMR17"/>
    <mergeCell ref="VMS17:VMX17"/>
    <mergeCell ref="VMY17:VND17"/>
    <mergeCell ref="VKW17:VLB17"/>
    <mergeCell ref="VLC17:VLH17"/>
    <mergeCell ref="VLI17:VLN17"/>
    <mergeCell ref="VLO17:VLT17"/>
    <mergeCell ref="VLU17:VLZ17"/>
    <mergeCell ref="VSY17:VTD17"/>
    <mergeCell ref="VTE17:VTJ17"/>
    <mergeCell ref="VTK17:VTP17"/>
    <mergeCell ref="VTQ17:VTV17"/>
    <mergeCell ref="VTW17:VUB17"/>
    <mergeCell ref="VRU17:VRZ17"/>
    <mergeCell ref="VSA17:VSF17"/>
    <mergeCell ref="VSG17:VSL17"/>
    <mergeCell ref="VSM17:VSR17"/>
    <mergeCell ref="VSS17:VSX17"/>
    <mergeCell ref="VQQ17:VQV17"/>
    <mergeCell ref="VQW17:VRB17"/>
    <mergeCell ref="VRC17:VRH17"/>
    <mergeCell ref="VRI17:VRN17"/>
    <mergeCell ref="VRO17:VRT17"/>
    <mergeCell ref="VPM17:VPR17"/>
    <mergeCell ref="VPS17:VPX17"/>
    <mergeCell ref="VPY17:VQD17"/>
    <mergeCell ref="VQE17:VQJ17"/>
    <mergeCell ref="VQK17:VQP17"/>
    <mergeCell ref="VXO17:VXT17"/>
    <mergeCell ref="VXU17:VXZ17"/>
    <mergeCell ref="VYA17:VYF17"/>
    <mergeCell ref="VYG17:VYL17"/>
    <mergeCell ref="VYM17:VYR17"/>
    <mergeCell ref="VWK17:VWP17"/>
    <mergeCell ref="VWQ17:VWV17"/>
    <mergeCell ref="VWW17:VXB17"/>
    <mergeCell ref="VXC17:VXH17"/>
    <mergeCell ref="VXI17:VXN17"/>
    <mergeCell ref="VVG17:VVL17"/>
    <mergeCell ref="VVM17:VVR17"/>
    <mergeCell ref="VVS17:VVX17"/>
    <mergeCell ref="VVY17:VWD17"/>
    <mergeCell ref="VWE17:VWJ17"/>
    <mergeCell ref="VUC17:VUH17"/>
    <mergeCell ref="VUI17:VUN17"/>
    <mergeCell ref="VUO17:VUT17"/>
    <mergeCell ref="VUU17:VUZ17"/>
    <mergeCell ref="VVA17:VVF17"/>
    <mergeCell ref="WCE17:WCJ17"/>
    <mergeCell ref="WCK17:WCP17"/>
    <mergeCell ref="WCQ17:WCV17"/>
    <mergeCell ref="WCW17:WDB17"/>
    <mergeCell ref="WDC17:WDH17"/>
    <mergeCell ref="WBA17:WBF17"/>
    <mergeCell ref="WBG17:WBL17"/>
    <mergeCell ref="WBM17:WBR17"/>
    <mergeCell ref="WBS17:WBX17"/>
    <mergeCell ref="WBY17:WCD17"/>
    <mergeCell ref="VZW17:WAB17"/>
    <mergeCell ref="WAC17:WAH17"/>
    <mergeCell ref="WAI17:WAN17"/>
    <mergeCell ref="WAO17:WAT17"/>
    <mergeCell ref="WAU17:WAZ17"/>
    <mergeCell ref="VYS17:VYX17"/>
    <mergeCell ref="VYY17:VZD17"/>
    <mergeCell ref="VZE17:VZJ17"/>
    <mergeCell ref="VZK17:VZP17"/>
    <mergeCell ref="VZQ17:VZV17"/>
    <mergeCell ref="WGU17:WGZ17"/>
    <mergeCell ref="WHA17:WHF17"/>
    <mergeCell ref="WHG17:WHL17"/>
    <mergeCell ref="WHM17:WHR17"/>
    <mergeCell ref="WHS17:WHX17"/>
    <mergeCell ref="WFQ17:WFV17"/>
    <mergeCell ref="WFW17:WGB17"/>
    <mergeCell ref="WGC17:WGH17"/>
    <mergeCell ref="WGI17:WGN17"/>
    <mergeCell ref="WGO17:WGT17"/>
    <mergeCell ref="WEM17:WER17"/>
    <mergeCell ref="WES17:WEX17"/>
    <mergeCell ref="WEY17:WFD17"/>
    <mergeCell ref="WFE17:WFJ17"/>
    <mergeCell ref="WFK17:WFP17"/>
    <mergeCell ref="WDI17:WDN17"/>
    <mergeCell ref="WDO17:WDT17"/>
    <mergeCell ref="WDU17:WDZ17"/>
    <mergeCell ref="WEA17:WEF17"/>
    <mergeCell ref="WEG17:WEL17"/>
    <mergeCell ref="WLK17:WLP17"/>
    <mergeCell ref="WLQ17:WLV17"/>
    <mergeCell ref="WLW17:WMB17"/>
    <mergeCell ref="WMC17:WMH17"/>
    <mergeCell ref="WMI17:WMN17"/>
    <mergeCell ref="WKG17:WKL17"/>
    <mergeCell ref="WKM17:WKR17"/>
    <mergeCell ref="WKS17:WKX17"/>
    <mergeCell ref="WKY17:WLD17"/>
    <mergeCell ref="WLE17:WLJ17"/>
    <mergeCell ref="WJC17:WJH17"/>
    <mergeCell ref="WJI17:WJN17"/>
    <mergeCell ref="WJO17:WJT17"/>
    <mergeCell ref="WJU17:WJZ17"/>
    <mergeCell ref="WKA17:WKF17"/>
    <mergeCell ref="WHY17:WID17"/>
    <mergeCell ref="WIE17:WIJ17"/>
    <mergeCell ref="WIK17:WIP17"/>
    <mergeCell ref="WIQ17:WIV17"/>
    <mergeCell ref="WIW17:WJB17"/>
    <mergeCell ref="WQA17:WQF17"/>
    <mergeCell ref="WQG17:WQL17"/>
    <mergeCell ref="WQM17:WQR17"/>
    <mergeCell ref="WQS17:WQX17"/>
    <mergeCell ref="WQY17:WRD17"/>
    <mergeCell ref="WOW17:WPB17"/>
    <mergeCell ref="WPC17:WPH17"/>
    <mergeCell ref="WPI17:WPN17"/>
    <mergeCell ref="WPO17:WPT17"/>
    <mergeCell ref="WPU17:WPZ17"/>
    <mergeCell ref="WNS17:WNX17"/>
    <mergeCell ref="WNY17:WOD17"/>
    <mergeCell ref="WOE17:WOJ17"/>
    <mergeCell ref="WOK17:WOP17"/>
    <mergeCell ref="WOQ17:WOV17"/>
    <mergeCell ref="WMO17:WMT17"/>
    <mergeCell ref="WMU17:WMZ17"/>
    <mergeCell ref="WNA17:WNF17"/>
    <mergeCell ref="WNG17:WNL17"/>
    <mergeCell ref="WNM17:WNR17"/>
    <mergeCell ref="WUQ17:WUV17"/>
    <mergeCell ref="WUW17:WVB17"/>
    <mergeCell ref="WVC17:WVH17"/>
    <mergeCell ref="WVI17:WVN17"/>
    <mergeCell ref="WVO17:WVT17"/>
    <mergeCell ref="WTM17:WTR17"/>
    <mergeCell ref="WTS17:WTX17"/>
    <mergeCell ref="WTY17:WUD17"/>
    <mergeCell ref="WUE17:WUJ17"/>
    <mergeCell ref="WUK17:WUP17"/>
    <mergeCell ref="WSI17:WSN17"/>
    <mergeCell ref="WSO17:WST17"/>
    <mergeCell ref="WSU17:WSZ17"/>
    <mergeCell ref="WTA17:WTF17"/>
    <mergeCell ref="WTG17:WTL17"/>
    <mergeCell ref="WRE17:WRJ17"/>
    <mergeCell ref="WRK17:WRP17"/>
    <mergeCell ref="WRQ17:WRV17"/>
    <mergeCell ref="WRW17:WSB17"/>
    <mergeCell ref="WSC17:WSH17"/>
    <mergeCell ref="WZG17:WZL17"/>
    <mergeCell ref="WZM17:WZR17"/>
    <mergeCell ref="WZS17:WZX17"/>
    <mergeCell ref="WZY17:XAD17"/>
    <mergeCell ref="XAE17:XAJ17"/>
    <mergeCell ref="WYC17:WYH17"/>
    <mergeCell ref="WYI17:WYN17"/>
    <mergeCell ref="WYO17:WYT17"/>
    <mergeCell ref="WYU17:WYZ17"/>
    <mergeCell ref="WZA17:WZF17"/>
    <mergeCell ref="WWY17:WXD17"/>
    <mergeCell ref="WXE17:WXJ17"/>
    <mergeCell ref="WXK17:WXP17"/>
    <mergeCell ref="WXQ17:WXV17"/>
    <mergeCell ref="WXW17:WYB17"/>
    <mergeCell ref="WVU17:WVZ17"/>
    <mergeCell ref="WWA17:WWF17"/>
    <mergeCell ref="WWG17:WWL17"/>
    <mergeCell ref="WWM17:WWR17"/>
    <mergeCell ref="WWS17:WWX17"/>
    <mergeCell ref="XEC17:XEH17"/>
    <mergeCell ref="XEI17:XEN17"/>
    <mergeCell ref="XEO17:XET17"/>
    <mergeCell ref="XEU17:XEZ17"/>
    <mergeCell ref="XCS17:XCX17"/>
    <mergeCell ref="XCY17:XDD17"/>
    <mergeCell ref="XDE17:XDJ17"/>
    <mergeCell ref="XDK17:XDP17"/>
    <mergeCell ref="XDQ17:XDV17"/>
    <mergeCell ref="XBO17:XBT17"/>
    <mergeCell ref="XBU17:XBZ17"/>
    <mergeCell ref="XCA17:XCF17"/>
    <mergeCell ref="XCG17:XCL17"/>
    <mergeCell ref="XCM17:XCR17"/>
    <mergeCell ref="XAK17:XAP17"/>
    <mergeCell ref="XAQ17:XAV17"/>
    <mergeCell ref="XAW17:XBB17"/>
    <mergeCell ref="XBC17:XBH17"/>
    <mergeCell ref="XBI17:XBN17"/>
    <mergeCell ref="FA20:FF20"/>
    <mergeCell ref="FG20:FL20"/>
    <mergeCell ref="FM20:FR20"/>
    <mergeCell ref="FS20:FX20"/>
    <mergeCell ref="FY20:GD20"/>
    <mergeCell ref="DW20:EB20"/>
    <mergeCell ref="EC20:EH20"/>
    <mergeCell ref="EI20:EN20"/>
    <mergeCell ref="EO20:ET20"/>
    <mergeCell ref="EU20:EZ20"/>
    <mergeCell ref="CS20:CX20"/>
    <mergeCell ref="CY20:DD20"/>
    <mergeCell ref="DE20:DJ20"/>
    <mergeCell ref="DK20:DP20"/>
    <mergeCell ref="DQ20:DV20"/>
    <mergeCell ref="XFA17:XFD17"/>
    <mergeCell ref="G20:L20"/>
    <mergeCell ref="M20:R20"/>
    <mergeCell ref="S20:X20"/>
    <mergeCell ref="Y20:AD20"/>
    <mergeCell ref="AE20:AJ20"/>
    <mergeCell ref="AK20:AP20"/>
    <mergeCell ref="AQ20:AV20"/>
    <mergeCell ref="AW20:BB20"/>
    <mergeCell ref="BC20:BH20"/>
    <mergeCell ref="BI20:BN20"/>
    <mergeCell ref="BO20:BT20"/>
    <mergeCell ref="BU20:BZ20"/>
    <mergeCell ref="CA20:CF20"/>
    <mergeCell ref="CG20:CL20"/>
    <mergeCell ref="CM20:CR20"/>
    <mergeCell ref="XDW17:XEB17"/>
    <mergeCell ref="JQ20:JV20"/>
    <mergeCell ref="JW20:KB20"/>
    <mergeCell ref="KC20:KH20"/>
    <mergeCell ref="KI20:KN20"/>
    <mergeCell ref="KO20:KT20"/>
    <mergeCell ref="IM20:IR20"/>
    <mergeCell ref="IS20:IX20"/>
    <mergeCell ref="IY20:JD20"/>
    <mergeCell ref="JE20:JJ20"/>
    <mergeCell ref="JK20:JP20"/>
    <mergeCell ref="HI20:HN20"/>
    <mergeCell ref="HO20:HT20"/>
    <mergeCell ref="HU20:HZ20"/>
    <mergeCell ref="IA20:IF20"/>
    <mergeCell ref="IG20:IL20"/>
    <mergeCell ref="GE20:GJ20"/>
    <mergeCell ref="GK20:GP20"/>
    <mergeCell ref="GQ20:GV20"/>
    <mergeCell ref="GW20:HB20"/>
    <mergeCell ref="HC20:HH20"/>
    <mergeCell ref="OG20:OL20"/>
    <mergeCell ref="OM20:OR20"/>
    <mergeCell ref="OS20:OX20"/>
    <mergeCell ref="OY20:PD20"/>
    <mergeCell ref="PE20:PJ20"/>
    <mergeCell ref="NC20:NH20"/>
    <mergeCell ref="NI20:NN20"/>
    <mergeCell ref="NO20:NT20"/>
    <mergeCell ref="NU20:NZ20"/>
    <mergeCell ref="OA20:OF20"/>
    <mergeCell ref="LY20:MD20"/>
    <mergeCell ref="ME20:MJ20"/>
    <mergeCell ref="MK20:MP20"/>
    <mergeCell ref="MQ20:MV20"/>
    <mergeCell ref="MW20:NB20"/>
    <mergeCell ref="KU20:KZ20"/>
    <mergeCell ref="LA20:LF20"/>
    <mergeCell ref="LG20:LL20"/>
    <mergeCell ref="LM20:LR20"/>
    <mergeCell ref="LS20:LX20"/>
    <mergeCell ref="SW20:TB20"/>
    <mergeCell ref="TC20:TH20"/>
    <mergeCell ref="TI20:TN20"/>
    <mergeCell ref="TO20:TT20"/>
    <mergeCell ref="TU20:TZ20"/>
    <mergeCell ref="RS20:RX20"/>
    <mergeCell ref="RY20:SD20"/>
    <mergeCell ref="SE20:SJ20"/>
    <mergeCell ref="SK20:SP20"/>
    <mergeCell ref="SQ20:SV20"/>
    <mergeCell ref="QO20:QT20"/>
    <mergeCell ref="QU20:QZ20"/>
    <mergeCell ref="RA20:RF20"/>
    <mergeCell ref="RG20:RL20"/>
    <mergeCell ref="RM20:RR20"/>
    <mergeCell ref="PK20:PP20"/>
    <mergeCell ref="PQ20:PV20"/>
    <mergeCell ref="PW20:QB20"/>
    <mergeCell ref="QC20:QH20"/>
    <mergeCell ref="QI20:QN20"/>
    <mergeCell ref="XM20:XR20"/>
    <mergeCell ref="XS20:XX20"/>
    <mergeCell ref="XY20:YD20"/>
    <mergeCell ref="YE20:YJ20"/>
    <mergeCell ref="YK20:YP20"/>
    <mergeCell ref="WI20:WN20"/>
    <mergeCell ref="WO20:WT20"/>
    <mergeCell ref="WU20:WZ20"/>
    <mergeCell ref="XA20:XF20"/>
    <mergeCell ref="XG20:XL20"/>
    <mergeCell ref="VE20:VJ20"/>
    <mergeCell ref="VK20:VP20"/>
    <mergeCell ref="VQ20:VV20"/>
    <mergeCell ref="VW20:WB20"/>
    <mergeCell ref="WC20:WH20"/>
    <mergeCell ref="UA20:UF20"/>
    <mergeCell ref="UG20:UL20"/>
    <mergeCell ref="UM20:UR20"/>
    <mergeCell ref="US20:UX20"/>
    <mergeCell ref="UY20:VD20"/>
    <mergeCell ref="ACC20:ACH20"/>
    <mergeCell ref="ACI20:ACN20"/>
    <mergeCell ref="ACO20:ACT20"/>
    <mergeCell ref="ACU20:ACZ20"/>
    <mergeCell ref="ADA20:ADF20"/>
    <mergeCell ref="AAY20:ABD20"/>
    <mergeCell ref="ABE20:ABJ20"/>
    <mergeCell ref="ABK20:ABP20"/>
    <mergeCell ref="ABQ20:ABV20"/>
    <mergeCell ref="ABW20:ACB20"/>
    <mergeCell ref="ZU20:ZZ20"/>
    <mergeCell ref="AAA20:AAF20"/>
    <mergeCell ref="AAG20:AAL20"/>
    <mergeCell ref="AAM20:AAR20"/>
    <mergeCell ref="AAS20:AAX20"/>
    <mergeCell ref="YQ20:YV20"/>
    <mergeCell ref="YW20:ZB20"/>
    <mergeCell ref="ZC20:ZH20"/>
    <mergeCell ref="ZI20:ZN20"/>
    <mergeCell ref="ZO20:ZT20"/>
    <mergeCell ref="AGS20:AGX20"/>
    <mergeCell ref="AGY20:AHD20"/>
    <mergeCell ref="AHE20:AHJ20"/>
    <mergeCell ref="AHK20:AHP20"/>
    <mergeCell ref="AHQ20:AHV20"/>
    <mergeCell ref="AFO20:AFT20"/>
    <mergeCell ref="AFU20:AFZ20"/>
    <mergeCell ref="AGA20:AGF20"/>
    <mergeCell ref="AGG20:AGL20"/>
    <mergeCell ref="AGM20:AGR20"/>
    <mergeCell ref="AEK20:AEP20"/>
    <mergeCell ref="AEQ20:AEV20"/>
    <mergeCell ref="AEW20:AFB20"/>
    <mergeCell ref="AFC20:AFH20"/>
    <mergeCell ref="AFI20:AFN20"/>
    <mergeCell ref="ADG20:ADL20"/>
    <mergeCell ref="ADM20:ADR20"/>
    <mergeCell ref="ADS20:ADX20"/>
    <mergeCell ref="ADY20:AED20"/>
    <mergeCell ref="AEE20:AEJ20"/>
    <mergeCell ref="ALI20:ALN20"/>
    <mergeCell ref="ALO20:ALT20"/>
    <mergeCell ref="ALU20:ALZ20"/>
    <mergeCell ref="AMA20:AMF20"/>
    <mergeCell ref="AMG20:AML20"/>
    <mergeCell ref="AKE20:AKJ20"/>
    <mergeCell ref="AKK20:AKP20"/>
    <mergeCell ref="AKQ20:AKV20"/>
    <mergeCell ref="AKW20:ALB20"/>
    <mergeCell ref="ALC20:ALH20"/>
    <mergeCell ref="AJA20:AJF20"/>
    <mergeCell ref="AJG20:AJL20"/>
    <mergeCell ref="AJM20:AJR20"/>
    <mergeCell ref="AJS20:AJX20"/>
    <mergeCell ref="AJY20:AKD20"/>
    <mergeCell ref="AHW20:AIB20"/>
    <mergeCell ref="AIC20:AIH20"/>
    <mergeCell ref="AII20:AIN20"/>
    <mergeCell ref="AIO20:AIT20"/>
    <mergeCell ref="AIU20:AIZ20"/>
    <mergeCell ref="APY20:AQD20"/>
    <mergeCell ref="AQE20:AQJ20"/>
    <mergeCell ref="AQK20:AQP20"/>
    <mergeCell ref="AQQ20:AQV20"/>
    <mergeCell ref="AQW20:ARB20"/>
    <mergeCell ref="AOU20:AOZ20"/>
    <mergeCell ref="APA20:APF20"/>
    <mergeCell ref="APG20:APL20"/>
    <mergeCell ref="APM20:APR20"/>
    <mergeCell ref="APS20:APX20"/>
    <mergeCell ref="ANQ20:ANV20"/>
    <mergeCell ref="ANW20:AOB20"/>
    <mergeCell ref="AOC20:AOH20"/>
    <mergeCell ref="AOI20:AON20"/>
    <mergeCell ref="AOO20:AOT20"/>
    <mergeCell ref="AMM20:AMR20"/>
    <mergeCell ref="AMS20:AMX20"/>
    <mergeCell ref="AMY20:AND20"/>
    <mergeCell ref="ANE20:ANJ20"/>
    <mergeCell ref="ANK20:ANP20"/>
    <mergeCell ref="AUO20:AUT20"/>
    <mergeCell ref="AUU20:AUZ20"/>
    <mergeCell ref="AVA20:AVF20"/>
    <mergeCell ref="AVG20:AVL20"/>
    <mergeCell ref="AVM20:AVR20"/>
    <mergeCell ref="ATK20:ATP20"/>
    <mergeCell ref="ATQ20:ATV20"/>
    <mergeCell ref="ATW20:AUB20"/>
    <mergeCell ref="AUC20:AUH20"/>
    <mergeCell ref="AUI20:AUN20"/>
    <mergeCell ref="ASG20:ASL20"/>
    <mergeCell ref="ASM20:ASR20"/>
    <mergeCell ref="ASS20:ASX20"/>
    <mergeCell ref="ASY20:ATD20"/>
    <mergeCell ref="ATE20:ATJ20"/>
    <mergeCell ref="ARC20:ARH20"/>
    <mergeCell ref="ARI20:ARN20"/>
    <mergeCell ref="ARO20:ART20"/>
    <mergeCell ref="ARU20:ARZ20"/>
    <mergeCell ref="ASA20:ASF20"/>
    <mergeCell ref="AZE20:AZJ20"/>
    <mergeCell ref="AZK20:AZP20"/>
    <mergeCell ref="AZQ20:AZV20"/>
    <mergeCell ref="AZW20:BAB20"/>
    <mergeCell ref="BAC20:BAH20"/>
    <mergeCell ref="AYA20:AYF20"/>
    <mergeCell ref="AYG20:AYL20"/>
    <mergeCell ref="AYM20:AYR20"/>
    <mergeCell ref="AYS20:AYX20"/>
    <mergeCell ref="AYY20:AZD20"/>
    <mergeCell ref="AWW20:AXB20"/>
    <mergeCell ref="AXC20:AXH20"/>
    <mergeCell ref="AXI20:AXN20"/>
    <mergeCell ref="AXO20:AXT20"/>
    <mergeCell ref="AXU20:AXZ20"/>
    <mergeCell ref="AVS20:AVX20"/>
    <mergeCell ref="AVY20:AWD20"/>
    <mergeCell ref="AWE20:AWJ20"/>
    <mergeCell ref="AWK20:AWP20"/>
    <mergeCell ref="AWQ20:AWV20"/>
    <mergeCell ref="BDU20:BDZ20"/>
    <mergeCell ref="BEA20:BEF20"/>
    <mergeCell ref="BEG20:BEL20"/>
    <mergeCell ref="BEM20:BER20"/>
    <mergeCell ref="BES20:BEX20"/>
    <mergeCell ref="BCQ20:BCV20"/>
    <mergeCell ref="BCW20:BDB20"/>
    <mergeCell ref="BDC20:BDH20"/>
    <mergeCell ref="BDI20:BDN20"/>
    <mergeCell ref="BDO20:BDT20"/>
    <mergeCell ref="BBM20:BBR20"/>
    <mergeCell ref="BBS20:BBX20"/>
    <mergeCell ref="BBY20:BCD20"/>
    <mergeCell ref="BCE20:BCJ20"/>
    <mergeCell ref="BCK20:BCP20"/>
    <mergeCell ref="BAI20:BAN20"/>
    <mergeCell ref="BAO20:BAT20"/>
    <mergeCell ref="BAU20:BAZ20"/>
    <mergeCell ref="BBA20:BBF20"/>
    <mergeCell ref="BBG20:BBL20"/>
    <mergeCell ref="BIK20:BIP20"/>
    <mergeCell ref="BIQ20:BIV20"/>
    <mergeCell ref="BIW20:BJB20"/>
    <mergeCell ref="BJC20:BJH20"/>
    <mergeCell ref="BJI20:BJN20"/>
    <mergeCell ref="BHG20:BHL20"/>
    <mergeCell ref="BHM20:BHR20"/>
    <mergeCell ref="BHS20:BHX20"/>
    <mergeCell ref="BHY20:BID20"/>
    <mergeCell ref="BIE20:BIJ20"/>
    <mergeCell ref="BGC20:BGH20"/>
    <mergeCell ref="BGI20:BGN20"/>
    <mergeCell ref="BGO20:BGT20"/>
    <mergeCell ref="BGU20:BGZ20"/>
    <mergeCell ref="BHA20:BHF20"/>
    <mergeCell ref="BEY20:BFD20"/>
    <mergeCell ref="BFE20:BFJ20"/>
    <mergeCell ref="BFK20:BFP20"/>
    <mergeCell ref="BFQ20:BFV20"/>
    <mergeCell ref="BFW20:BGB20"/>
    <mergeCell ref="BNA20:BNF20"/>
    <mergeCell ref="BNG20:BNL20"/>
    <mergeCell ref="BNM20:BNR20"/>
    <mergeCell ref="BNS20:BNX20"/>
    <mergeCell ref="BNY20:BOD20"/>
    <mergeCell ref="BLW20:BMB20"/>
    <mergeCell ref="BMC20:BMH20"/>
    <mergeCell ref="BMI20:BMN20"/>
    <mergeCell ref="BMO20:BMT20"/>
    <mergeCell ref="BMU20:BMZ20"/>
    <mergeCell ref="BKS20:BKX20"/>
    <mergeCell ref="BKY20:BLD20"/>
    <mergeCell ref="BLE20:BLJ20"/>
    <mergeCell ref="BLK20:BLP20"/>
    <mergeCell ref="BLQ20:BLV20"/>
    <mergeCell ref="BJO20:BJT20"/>
    <mergeCell ref="BJU20:BJZ20"/>
    <mergeCell ref="BKA20:BKF20"/>
    <mergeCell ref="BKG20:BKL20"/>
    <mergeCell ref="BKM20:BKR20"/>
    <mergeCell ref="BRQ20:BRV20"/>
    <mergeCell ref="BRW20:BSB20"/>
    <mergeCell ref="BSC20:BSH20"/>
    <mergeCell ref="BSI20:BSN20"/>
    <mergeCell ref="BSO20:BST20"/>
    <mergeCell ref="BQM20:BQR20"/>
    <mergeCell ref="BQS20:BQX20"/>
    <mergeCell ref="BQY20:BRD20"/>
    <mergeCell ref="BRE20:BRJ20"/>
    <mergeCell ref="BRK20:BRP20"/>
    <mergeCell ref="BPI20:BPN20"/>
    <mergeCell ref="BPO20:BPT20"/>
    <mergeCell ref="BPU20:BPZ20"/>
    <mergeCell ref="BQA20:BQF20"/>
    <mergeCell ref="BQG20:BQL20"/>
    <mergeCell ref="BOE20:BOJ20"/>
    <mergeCell ref="BOK20:BOP20"/>
    <mergeCell ref="BOQ20:BOV20"/>
    <mergeCell ref="BOW20:BPB20"/>
    <mergeCell ref="BPC20:BPH20"/>
    <mergeCell ref="BWG20:BWL20"/>
    <mergeCell ref="BWM20:BWR20"/>
    <mergeCell ref="BWS20:BWX20"/>
    <mergeCell ref="BWY20:BXD20"/>
    <mergeCell ref="BXE20:BXJ20"/>
    <mergeCell ref="BVC20:BVH20"/>
    <mergeCell ref="BVI20:BVN20"/>
    <mergeCell ref="BVO20:BVT20"/>
    <mergeCell ref="BVU20:BVZ20"/>
    <mergeCell ref="BWA20:BWF20"/>
    <mergeCell ref="BTY20:BUD20"/>
    <mergeCell ref="BUE20:BUJ20"/>
    <mergeCell ref="BUK20:BUP20"/>
    <mergeCell ref="BUQ20:BUV20"/>
    <mergeCell ref="BUW20:BVB20"/>
    <mergeCell ref="BSU20:BSZ20"/>
    <mergeCell ref="BTA20:BTF20"/>
    <mergeCell ref="BTG20:BTL20"/>
    <mergeCell ref="BTM20:BTR20"/>
    <mergeCell ref="BTS20:BTX20"/>
    <mergeCell ref="CAW20:CBB20"/>
    <mergeCell ref="CBC20:CBH20"/>
    <mergeCell ref="CBI20:CBN20"/>
    <mergeCell ref="CBO20:CBT20"/>
    <mergeCell ref="CBU20:CBZ20"/>
    <mergeCell ref="BZS20:BZX20"/>
    <mergeCell ref="BZY20:CAD20"/>
    <mergeCell ref="CAE20:CAJ20"/>
    <mergeCell ref="CAK20:CAP20"/>
    <mergeCell ref="CAQ20:CAV20"/>
    <mergeCell ref="BYO20:BYT20"/>
    <mergeCell ref="BYU20:BYZ20"/>
    <mergeCell ref="BZA20:BZF20"/>
    <mergeCell ref="BZG20:BZL20"/>
    <mergeCell ref="BZM20:BZR20"/>
    <mergeCell ref="BXK20:BXP20"/>
    <mergeCell ref="BXQ20:BXV20"/>
    <mergeCell ref="BXW20:BYB20"/>
    <mergeCell ref="BYC20:BYH20"/>
    <mergeCell ref="BYI20:BYN20"/>
    <mergeCell ref="CFM20:CFR20"/>
    <mergeCell ref="CFS20:CFX20"/>
    <mergeCell ref="CFY20:CGD20"/>
    <mergeCell ref="CGE20:CGJ20"/>
    <mergeCell ref="CGK20:CGP20"/>
    <mergeCell ref="CEI20:CEN20"/>
    <mergeCell ref="CEO20:CET20"/>
    <mergeCell ref="CEU20:CEZ20"/>
    <mergeCell ref="CFA20:CFF20"/>
    <mergeCell ref="CFG20:CFL20"/>
    <mergeCell ref="CDE20:CDJ20"/>
    <mergeCell ref="CDK20:CDP20"/>
    <mergeCell ref="CDQ20:CDV20"/>
    <mergeCell ref="CDW20:CEB20"/>
    <mergeCell ref="CEC20:CEH20"/>
    <mergeCell ref="CCA20:CCF20"/>
    <mergeCell ref="CCG20:CCL20"/>
    <mergeCell ref="CCM20:CCR20"/>
    <mergeCell ref="CCS20:CCX20"/>
    <mergeCell ref="CCY20:CDD20"/>
    <mergeCell ref="CKC20:CKH20"/>
    <mergeCell ref="CKI20:CKN20"/>
    <mergeCell ref="CKO20:CKT20"/>
    <mergeCell ref="CKU20:CKZ20"/>
    <mergeCell ref="CLA20:CLF20"/>
    <mergeCell ref="CIY20:CJD20"/>
    <mergeCell ref="CJE20:CJJ20"/>
    <mergeCell ref="CJK20:CJP20"/>
    <mergeCell ref="CJQ20:CJV20"/>
    <mergeCell ref="CJW20:CKB20"/>
    <mergeCell ref="CHU20:CHZ20"/>
    <mergeCell ref="CIA20:CIF20"/>
    <mergeCell ref="CIG20:CIL20"/>
    <mergeCell ref="CIM20:CIR20"/>
    <mergeCell ref="CIS20:CIX20"/>
    <mergeCell ref="CGQ20:CGV20"/>
    <mergeCell ref="CGW20:CHB20"/>
    <mergeCell ref="CHC20:CHH20"/>
    <mergeCell ref="CHI20:CHN20"/>
    <mergeCell ref="CHO20:CHT20"/>
    <mergeCell ref="COS20:COX20"/>
    <mergeCell ref="COY20:CPD20"/>
    <mergeCell ref="CPE20:CPJ20"/>
    <mergeCell ref="CPK20:CPP20"/>
    <mergeCell ref="CPQ20:CPV20"/>
    <mergeCell ref="CNO20:CNT20"/>
    <mergeCell ref="CNU20:CNZ20"/>
    <mergeCell ref="COA20:COF20"/>
    <mergeCell ref="COG20:COL20"/>
    <mergeCell ref="COM20:COR20"/>
    <mergeCell ref="CMK20:CMP20"/>
    <mergeCell ref="CMQ20:CMV20"/>
    <mergeCell ref="CMW20:CNB20"/>
    <mergeCell ref="CNC20:CNH20"/>
    <mergeCell ref="CNI20:CNN20"/>
    <mergeCell ref="CLG20:CLL20"/>
    <mergeCell ref="CLM20:CLR20"/>
    <mergeCell ref="CLS20:CLX20"/>
    <mergeCell ref="CLY20:CMD20"/>
    <mergeCell ref="CME20:CMJ20"/>
    <mergeCell ref="CTI20:CTN20"/>
    <mergeCell ref="CTO20:CTT20"/>
    <mergeCell ref="CTU20:CTZ20"/>
    <mergeCell ref="CUA20:CUF20"/>
    <mergeCell ref="CUG20:CUL20"/>
    <mergeCell ref="CSE20:CSJ20"/>
    <mergeCell ref="CSK20:CSP20"/>
    <mergeCell ref="CSQ20:CSV20"/>
    <mergeCell ref="CSW20:CTB20"/>
    <mergeCell ref="CTC20:CTH20"/>
    <mergeCell ref="CRA20:CRF20"/>
    <mergeCell ref="CRG20:CRL20"/>
    <mergeCell ref="CRM20:CRR20"/>
    <mergeCell ref="CRS20:CRX20"/>
    <mergeCell ref="CRY20:CSD20"/>
    <mergeCell ref="CPW20:CQB20"/>
    <mergeCell ref="CQC20:CQH20"/>
    <mergeCell ref="CQI20:CQN20"/>
    <mergeCell ref="CQO20:CQT20"/>
    <mergeCell ref="CQU20:CQZ20"/>
    <mergeCell ref="CXY20:CYD20"/>
    <mergeCell ref="CYE20:CYJ20"/>
    <mergeCell ref="CYK20:CYP20"/>
    <mergeCell ref="CYQ20:CYV20"/>
    <mergeCell ref="CYW20:CZB20"/>
    <mergeCell ref="CWU20:CWZ20"/>
    <mergeCell ref="CXA20:CXF20"/>
    <mergeCell ref="CXG20:CXL20"/>
    <mergeCell ref="CXM20:CXR20"/>
    <mergeCell ref="CXS20:CXX20"/>
    <mergeCell ref="CVQ20:CVV20"/>
    <mergeCell ref="CVW20:CWB20"/>
    <mergeCell ref="CWC20:CWH20"/>
    <mergeCell ref="CWI20:CWN20"/>
    <mergeCell ref="CWO20:CWT20"/>
    <mergeCell ref="CUM20:CUR20"/>
    <mergeCell ref="CUS20:CUX20"/>
    <mergeCell ref="CUY20:CVD20"/>
    <mergeCell ref="CVE20:CVJ20"/>
    <mergeCell ref="CVK20:CVP20"/>
    <mergeCell ref="DCO20:DCT20"/>
    <mergeCell ref="DCU20:DCZ20"/>
    <mergeCell ref="DDA20:DDF20"/>
    <mergeCell ref="DDG20:DDL20"/>
    <mergeCell ref="DDM20:DDR20"/>
    <mergeCell ref="DBK20:DBP20"/>
    <mergeCell ref="DBQ20:DBV20"/>
    <mergeCell ref="DBW20:DCB20"/>
    <mergeCell ref="DCC20:DCH20"/>
    <mergeCell ref="DCI20:DCN20"/>
    <mergeCell ref="DAG20:DAL20"/>
    <mergeCell ref="DAM20:DAR20"/>
    <mergeCell ref="DAS20:DAX20"/>
    <mergeCell ref="DAY20:DBD20"/>
    <mergeCell ref="DBE20:DBJ20"/>
    <mergeCell ref="CZC20:CZH20"/>
    <mergeCell ref="CZI20:CZN20"/>
    <mergeCell ref="CZO20:CZT20"/>
    <mergeCell ref="CZU20:CZZ20"/>
    <mergeCell ref="DAA20:DAF20"/>
    <mergeCell ref="DHE20:DHJ20"/>
    <mergeCell ref="DHK20:DHP20"/>
    <mergeCell ref="DHQ20:DHV20"/>
    <mergeCell ref="DHW20:DIB20"/>
    <mergeCell ref="DIC20:DIH20"/>
    <mergeCell ref="DGA20:DGF20"/>
    <mergeCell ref="DGG20:DGL20"/>
    <mergeCell ref="DGM20:DGR20"/>
    <mergeCell ref="DGS20:DGX20"/>
    <mergeCell ref="DGY20:DHD20"/>
    <mergeCell ref="DEW20:DFB20"/>
    <mergeCell ref="DFC20:DFH20"/>
    <mergeCell ref="DFI20:DFN20"/>
    <mergeCell ref="DFO20:DFT20"/>
    <mergeCell ref="DFU20:DFZ20"/>
    <mergeCell ref="DDS20:DDX20"/>
    <mergeCell ref="DDY20:DED20"/>
    <mergeCell ref="DEE20:DEJ20"/>
    <mergeCell ref="DEK20:DEP20"/>
    <mergeCell ref="DEQ20:DEV20"/>
    <mergeCell ref="DLU20:DLZ20"/>
    <mergeCell ref="DMA20:DMF20"/>
    <mergeCell ref="DMG20:DML20"/>
    <mergeCell ref="DMM20:DMR20"/>
    <mergeCell ref="DMS20:DMX20"/>
    <mergeCell ref="DKQ20:DKV20"/>
    <mergeCell ref="DKW20:DLB20"/>
    <mergeCell ref="DLC20:DLH20"/>
    <mergeCell ref="DLI20:DLN20"/>
    <mergeCell ref="DLO20:DLT20"/>
    <mergeCell ref="DJM20:DJR20"/>
    <mergeCell ref="DJS20:DJX20"/>
    <mergeCell ref="DJY20:DKD20"/>
    <mergeCell ref="DKE20:DKJ20"/>
    <mergeCell ref="DKK20:DKP20"/>
    <mergeCell ref="DII20:DIN20"/>
    <mergeCell ref="DIO20:DIT20"/>
    <mergeCell ref="DIU20:DIZ20"/>
    <mergeCell ref="DJA20:DJF20"/>
    <mergeCell ref="DJG20:DJL20"/>
    <mergeCell ref="DQK20:DQP20"/>
    <mergeCell ref="DQQ20:DQV20"/>
    <mergeCell ref="DQW20:DRB20"/>
    <mergeCell ref="DRC20:DRH20"/>
    <mergeCell ref="DRI20:DRN20"/>
    <mergeCell ref="DPG20:DPL20"/>
    <mergeCell ref="DPM20:DPR20"/>
    <mergeCell ref="DPS20:DPX20"/>
    <mergeCell ref="DPY20:DQD20"/>
    <mergeCell ref="DQE20:DQJ20"/>
    <mergeCell ref="DOC20:DOH20"/>
    <mergeCell ref="DOI20:DON20"/>
    <mergeCell ref="DOO20:DOT20"/>
    <mergeCell ref="DOU20:DOZ20"/>
    <mergeCell ref="DPA20:DPF20"/>
    <mergeCell ref="DMY20:DND20"/>
    <mergeCell ref="DNE20:DNJ20"/>
    <mergeCell ref="DNK20:DNP20"/>
    <mergeCell ref="DNQ20:DNV20"/>
    <mergeCell ref="DNW20:DOB20"/>
    <mergeCell ref="DVA20:DVF20"/>
    <mergeCell ref="DVG20:DVL20"/>
    <mergeCell ref="DVM20:DVR20"/>
    <mergeCell ref="DVS20:DVX20"/>
    <mergeCell ref="DVY20:DWD20"/>
    <mergeCell ref="DTW20:DUB20"/>
    <mergeCell ref="DUC20:DUH20"/>
    <mergeCell ref="DUI20:DUN20"/>
    <mergeCell ref="DUO20:DUT20"/>
    <mergeCell ref="DUU20:DUZ20"/>
    <mergeCell ref="DSS20:DSX20"/>
    <mergeCell ref="DSY20:DTD20"/>
    <mergeCell ref="DTE20:DTJ20"/>
    <mergeCell ref="DTK20:DTP20"/>
    <mergeCell ref="DTQ20:DTV20"/>
    <mergeCell ref="DRO20:DRT20"/>
    <mergeCell ref="DRU20:DRZ20"/>
    <mergeCell ref="DSA20:DSF20"/>
    <mergeCell ref="DSG20:DSL20"/>
    <mergeCell ref="DSM20:DSR20"/>
    <mergeCell ref="DZQ20:DZV20"/>
    <mergeCell ref="DZW20:EAB20"/>
    <mergeCell ref="EAC20:EAH20"/>
    <mergeCell ref="EAI20:EAN20"/>
    <mergeCell ref="EAO20:EAT20"/>
    <mergeCell ref="DYM20:DYR20"/>
    <mergeCell ref="DYS20:DYX20"/>
    <mergeCell ref="DYY20:DZD20"/>
    <mergeCell ref="DZE20:DZJ20"/>
    <mergeCell ref="DZK20:DZP20"/>
    <mergeCell ref="DXI20:DXN20"/>
    <mergeCell ref="DXO20:DXT20"/>
    <mergeCell ref="DXU20:DXZ20"/>
    <mergeCell ref="DYA20:DYF20"/>
    <mergeCell ref="DYG20:DYL20"/>
    <mergeCell ref="DWE20:DWJ20"/>
    <mergeCell ref="DWK20:DWP20"/>
    <mergeCell ref="DWQ20:DWV20"/>
    <mergeCell ref="DWW20:DXB20"/>
    <mergeCell ref="DXC20:DXH20"/>
    <mergeCell ref="EEG20:EEL20"/>
    <mergeCell ref="EEM20:EER20"/>
    <mergeCell ref="EES20:EEX20"/>
    <mergeCell ref="EEY20:EFD20"/>
    <mergeCell ref="EFE20:EFJ20"/>
    <mergeCell ref="EDC20:EDH20"/>
    <mergeCell ref="EDI20:EDN20"/>
    <mergeCell ref="EDO20:EDT20"/>
    <mergeCell ref="EDU20:EDZ20"/>
    <mergeCell ref="EEA20:EEF20"/>
    <mergeCell ref="EBY20:ECD20"/>
    <mergeCell ref="ECE20:ECJ20"/>
    <mergeCell ref="ECK20:ECP20"/>
    <mergeCell ref="ECQ20:ECV20"/>
    <mergeCell ref="ECW20:EDB20"/>
    <mergeCell ref="EAU20:EAZ20"/>
    <mergeCell ref="EBA20:EBF20"/>
    <mergeCell ref="EBG20:EBL20"/>
    <mergeCell ref="EBM20:EBR20"/>
    <mergeCell ref="EBS20:EBX20"/>
    <mergeCell ref="EIW20:EJB20"/>
    <mergeCell ref="EJC20:EJH20"/>
    <mergeCell ref="EJI20:EJN20"/>
    <mergeCell ref="EJO20:EJT20"/>
    <mergeCell ref="EJU20:EJZ20"/>
    <mergeCell ref="EHS20:EHX20"/>
    <mergeCell ref="EHY20:EID20"/>
    <mergeCell ref="EIE20:EIJ20"/>
    <mergeCell ref="EIK20:EIP20"/>
    <mergeCell ref="EIQ20:EIV20"/>
    <mergeCell ref="EGO20:EGT20"/>
    <mergeCell ref="EGU20:EGZ20"/>
    <mergeCell ref="EHA20:EHF20"/>
    <mergeCell ref="EHG20:EHL20"/>
    <mergeCell ref="EHM20:EHR20"/>
    <mergeCell ref="EFK20:EFP20"/>
    <mergeCell ref="EFQ20:EFV20"/>
    <mergeCell ref="EFW20:EGB20"/>
    <mergeCell ref="EGC20:EGH20"/>
    <mergeCell ref="EGI20:EGN20"/>
    <mergeCell ref="ENM20:ENR20"/>
    <mergeCell ref="ENS20:ENX20"/>
    <mergeCell ref="ENY20:EOD20"/>
    <mergeCell ref="EOE20:EOJ20"/>
    <mergeCell ref="EOK20:EOP20"/>
    <mergeCell ref="EMI20:EMN20"/>
    <mergeCell ref="EMO20:EMT20"/>
    <mergeCell ref="EMU20:EMZ20"/>
    <mergeCell ref="ENA20:ENF20"/>
    <mergeCell ref="ENG20:ENL20"/>
    <mergeCell ref="ELE20:ELJ20"/>
    <mergeCell ref="ELK20:ELP20"/>
    <mergeCell ref="ELQ20:ELV20"/>
    <mergeCell ref="ELW20:EMB20"/>
    <mergeCell ref="EMC20:EMH20"/>
    <mergeCell ref="EKA20:EKF20"/>
    <mergeCell ref="EKG20:EKL20"/>
    <mergeCell ref="EKM20:EKR20"/>
    <mergeCell ref="EKS20:EKX20"/>
    <mergeCell ref="EKY20:ELD20"/>
    <mergeCell ref="ESC20:ESH20"/>
    <mergeCell ref="ESI20:ESN20"/>
    <mergeCell ref="ESO20:EST20"/>
    <mergeCell ref="ESU20:ESZ20"/>
    <mergeCell ref="ETA20:ETF20"/>
    <mergeCell ref="EQY20:ERD20"/>
    <mergeCell ref="ERE20:ERJ20"/>
    <mergeCell ref="ERK20:ERP20"/>
    <mergeCell ref="ERQ20:ERV20"/>
    <mergeCell ref="ERW20:ESB20"/>
    <mergeCell ref="EPU20:EPZ20"/>
    <mergeCell ref="EQA20:EQF20"/>
    <mergeCell ref="EQG20:EQL20"/>
    <mergeCell ref="EQM20:EQR20"/>
    <mergeCell ref="EQS20:EQX20"/>
    <mergeCell ref="EOQ20:EOV20"/>
    <mergeCell ref="EOW20:EPB20"/>
    <mergeCell ref="EPC20:EPH20"/>
    <mergeCell ref="EPI20:EPN20"/>
    <mergeCell ref="EPO20:EPT20"/>
    <mergeCell ref="EWS20:EWX20"/>
    <mergeCell ref="EWY20:EXD20"/>
    <mergeCell ref="EXE20:EXJ20"/>
    <mergeCell ref="EXK20:EXP20"/>
    <mergeCell ref="EXQ20:EXV20"/>
    <mergeCell ref="EVO20:EVT20"/>
    <mergeCell ref="EVU20:EVZ20"/>
    <mergeCell ref="EWA20:EWF20"/>
    <mergeCell ref="EWG20:EWL20"/>
    <mergeCell ref="EWM20:EWR20"/>
    <mergeCell ref="EUK20:EUP20"/>
    <mergeCell ref="EUQ20:EUV20"/>
    <mergeCell ref="EUW20:EVB20"/>
    <mergeCell ref="EVC20:EVH20"/>
    <mergeCell ref="EVI20:EVN20"/>
    <mergeCell ref="ETG20:ETL20"/>
    <mergeCell ref="ETM20:ETR20"/>
    <mergeCell ref="ETS20:ETX20"/>
    <mergeCell ref="ETY20:EUD20"/>
    <mergeCell ref="EUE20:EUJ20"/>
    <mergeCell ref="FBI20:FBN20"/>
    <mergeCell ref="FBO20:FBT20"/>
    <mergeCell ref="FBU20:FBZ20"/>
    <mergeCell ref="FCA20:FCF20"/>
    <mergeCell ref="FCG20:FCL20"/>
    <mergeCell ref="FAE20:FAJ20"/>
    <mergeCell ref="FAK20:FAP20"/>
    <mergeCell ref="FAQ20:FAV20"/>
    <mergeCell ref="FAW20:FBB20"/>
    <mergeCell ref="FBC20:FBH20"/>
    <mergeCell ref="EZA20:EZF20"/>
    <mergeCell ref="EZG20:EZL20"/>
    <mergeCell ref="EZM20:EZR20"/>
    <mergeCell ref="EZS20:EZX20"/>
    <mergeCell ref="EZY20:FAD20"/>
    <mergeCell ref="EXW20:EYB20"/>
    <mergeCell ref="EYC20:EYH20"/>
    <mergeCell ref="EYI20:EYN20"/>
    <mergeCell ref="EYO20:EYT20"/>
    <mergeCell ref="EYU20:EYZ20"/>
    <mergeCell ref="FFY20:FGD20"/>
    <mergeCell ref="FGE20:FGJ20"/>
    <mergeCell ref="FGK20:FGP20"/>
    <mergeCell ref="FGQ20:FGV20"/>
    <mergeCell ref="FGW20:FHB20"/>
    <mergeCell ref="FEU20:FEZ20"/>
    <mergeCell ref="FFA20:FFF20"/>
    <mergeCell ref="FFG20:FFL20"/>
    <mergeCell ref="FFM20:FFR20"/>
    <mergeCell ref="FFS20:FFX20"/>
    <mergeCell ref="FDQ20:FDV20"/>
    <mergeCell ref="FDW20:FEB20"/>
    <mergeCell ref="FEC20:FEH20"/>
    <mergeCell ref="FEI20:FEN20"/>
    <mergeCell ref="FEO20:FET20"/>
    <mergeCell ref="FCM20:FCR20"/>
    <mergeCell ref="FCS20:FCX20"/>
    <mergeCell ref="FCY20:FDD20"/>
    <mergeCell ref="FDE20:FDJ20"/>
    <mergeCell ref="FDK20:FDP20"/>
    <mergeCell ref="FKO20:FKT20"/>
    <mergeCell ref="FKU20:FKZ20"/>
    <mergeCell ref="FLA20:FLF20"/>
    <mergeCell ref="FLG20:FLL20"/>
    <mergeCell ref="FLM20:FLR20"/>
    <mergeCell ref="FJK20:FJP20"/>
    <mergeCell ref="FJQ20:FJV20"/>
    <mergeCell ref="FJW20:FKB20"/>
    <mergeCell ref="FKC20:FKH20"/>
    <mergeCell ref="FKI20:FKN20"/>
    <mergeCell ref="FIG20:FIL20"/>
    <mergeCell ref="FIM20:FIR20"/>
    <mergeCell ref="FIS20:FIX20"/>
    <mergeCell ref="FIY20:FJD20"/>
    <mergeCell ref="FJE20:FJJ20"/>
    <mergeCell ref="FHC20:FHH20"/>
    <mergeCell ref="FHI20:FHN20"/>
    <mergeCell ref="FHO20:FHT20"/>
    <mergeCell ref="FHU20:FHZ20"/>
    <mergeCell ref="FIA20:FIF20"/>
    <mergeCell ref="FPE20:FPJ20"/>
    <mergeCell ref="FPK20:FPP20"/>
    <mergeCell ref="FPQ20:FPV20"/>
    <mergeCell ref="FPW20:FQB20"/>
    <mergeCell ref="FQC20:FQH20"/>
    <mergeCell ref="FOA20:FOF20"/>
    <mergeCell ref="FOG20:FOL20"/>
    <mergeCell ref="FOM20:FOR20"/>
    <mergeCell ref="FOS20:FOX20"/>
    <mergeCell ref="FOY20:FPD20"/>
    <mergeCell ref="FMW20:FNB20"/>
    <mergeCell ref="FNC20:FNH20"/>
    <mergeCell ref="FNI20:FNN20"/>
    <mergeCell ref="FNO20:FNT20"/>
    <mergeCell ref="FNU20:FNZ20"/>
    <mergeCell ref="FLS20:FLX20"/>
    <mergeCell ref="FLY20:FMD20"/>
    <mergeCell ref="FME20:FMJ20"/>
    <mergeCell ref="FMK20:FMP20"/>
    <mergeCell ref="FMQ20:FMV20"/>
    <mergeCell ref="FTU20:FTZ20"/>
    <mergeCell ref="FUA20:FUF20"/>
    <mergeCell ref="FUG20:FUL20"/>
    <mergeCell ref="FUM20:FUR20"/>
    <mergeCell ref="FUS20:FUX20"/>
    <mergeCell ref="FSQ20:FSV20"/>
    <mergeCell ref="FSW20:FTB20"/>
    <mergeCell ref="FTC20:FTH20"/>
    <mergeCell ref="FTI20:FTN20"/>
    <mergeCell ref="FTO20:FTT20"/>
    <mergeCell ref="FRM20:FRR20"/>
    <mergeCell ref="FRS20:FRX20"/>
    <mergeCell ref="FRY20:FSD20"/>
    <mergeCell ref="FSE20:FSJ20"/>
    <mergeCell ref="FSK20:FSP20"/>
    <mergeCell ref="FQI20:FQN20"/>
    <mergeCell ref="FQO20:FQT20"/>
    <mergeCell ref="FQU20:FQZ20"/>
    <mergeCell ref="FRA20:FRF20"/>
    <mergeCell ref="FRG20:FRL20"/>
    <mergeCell ref="FYK20:FYP20"/>
    <mergeCell ref="FYQ20:FYV20"/>
    <mergeCell ref="FYW20:FZB20"/>
    <mergeCell ref="FZC20:FZH20"/>
    <mergeCell ref="FZI20:FZN20"/>
    <mergeCell ref="FXG20:FXL20"/>
    <mergeCell ref="FXM20:FXR20"/>
    <mergeCell ref="FXS20:FXX20"/>
    <mergeCell ref="FXY20:FYD20"/>
    <mergeCell ref="FYE20:FYJ20"/>
    <mergeCell ref="FWC20:FWH20"/>
    <mergeCell ref="FWI20:FWN20"/>
    <mergeCell ref="FWO20:FWT20"/>
    <mergeCell ref="FWU20:FWZ20"/>
    <mergeCell ref="FXA20:FXF20"/>
    <mergeCell ref="FUY20:FVD20"/>
    <mergeCell ref="FVE20:FVJ20"/>
    <mergeCell ref="FVK20:FVP20"/>
    <mergeCell ref="FVQ20:FVV20"/>
    <mergeCell ref="FVW20:FWB20"/>
    <mergeCell ref="GDA20:GDF20"/>
    <mergeCell ref="GDG20:GDL20"/>
    <mergeCell ref="GDM20:GDR20"/>
    <mergeCell ref="GDS20:GDX20"/>
    <mergeCell ref="GDY20:GED20"/>
    <mergeCell ref="GBW20:GCB20"/>
    <mergeCell ref="GCC20:GCH20"/>
    <mergeCell ref="GCI20:GCN20"/>
    <mergeCell ref="GCO20:GCT20"/>
    <mergeCell ref="GCU20:GCZ20"/>
    <mergeCell ref="GAS20:GAX20"/>
    <mergeCell ref="GAY20:GBD20"/>
    <mergeCell ref="GBE20:GBJ20"/>
    <mergeCell ref="GBK20:GBP20"/>
    <mergeCell ref="GBQ20:GBV20"/>
    <mergeCell ref="FZO20:FZT20"/>
    <mergeCell ref="FZU20:FZZ20"/>
    <mergeCell ref="GAA20:GAF20"/>
    <mergeCell ref="GAG20:GAL20"/>
    <mergeCell ref="GAM20:GAR20"/>
    <mergeCell ref="GHQ20:GHV20"/>
    <mergeCell ref="GHW20:GIB20"/>
    <mergeCell ref="GIC20:GIH20"/>
    <mergeCell ref="GII20:GIN20"/>
    <mergeCell ref="GIO20:GIT20"/>
    <mergeCell ref="GGM20:GGR20"/>
    <mergeCell ref="GGS20:GGX20"/>
    <mergeCell ref="GGY20:GHD20"/>
    <mergeCell ref="GHE20:GHJ20"/>
    <mergeCell ref="GHK20:GHP20"/>
    <mergeCell ref="GFI20:GFN20"/>
    <mergeCell ref="GFO20:GFT20"/>
    <mergeCell ref="GFU20:GFZ20"/>
    <mergeCell ref="GGA20:GGF20"/>
    <mergeCell ref="GGG20:GGL20"/>
    <mergeCell ref="GEE20:GEJ20"/>
    <mergeCell ref="GEK20:GEP20"/>
    <mergeCell ref="GEQ20:GEV20"/>
    <mergeCell ref="GEW20:GFB20"/>
    <mergeCell ref="GFC20:GFH20"/>
    <mergeCell ref="GMG20:GML20"/>
    <mergeCell ref="GMM20:GMR20"/>
    <mergeCell ref="GMS20:GMX20"/>
    <mergeCell ref="GMY20:GND20"/>
    <mergeCell ref="GNE20:GNJ20"/>
    <mergeCell ref="GLC20:GLH20"/>
    <mergeCell ref="GLI20:GLN20"/>
    <mergeCell ref="GLO20:GLT20"/>
    <mergeCell ref="GLU20:GLZ20"/>
    <mergeCell ref="GMA20:GMF20"/>
    <mergeCell ref="GJY20:GKD20"/>
    <mergeCell ref="GKE20:GKJ20"/>
    <mergeCell ref="GKK20:GKP20"/>
    <mergeCell ref="GKQ20:GKV20"/>
    <mergeCell ref="GKW20:GLB20"/>
    <mergeCell ref="GIU20:GIZ20"/>
    <mergeCell ref="GJA20:GJF20"/>
    <mergeCell ref="GJG20:GJL20"/>
    <mergeCell ref="GJM20:GJR20"/>
    <mergeCell ref="GJS20:GJX20"/>
    <mergeCell ref="GQW20:GRB20"/>
    <mergeCell ref="GRC20:GRH20"/>
    <mergeCell ref="GRI20:GRN20"/>
    <mergeCell ref="GRO20:GRT20"/>
    <mergeCell ref="GRU20:GRZ20"/>
    <mergeCell ref="GPS20:GPX20"/>
    <mergeCell ref="GPY20:GQD20"/>
    <mergeCell ref="GQE20:GQJ20"/>
    <mergeCell ref="GQK20:GQP20"/>
    <mergeCell ref="GQQ20:GQV20"/>
    <mergeCell ref="GOO20:GOT20"/>
    <mergeCell ref="GOU20:GOZ20"/>
    <mergeCell ref="GPA20:GPF20"/>
    <mergeCell ref="GPG20:GPL20"/>
    <mergeCell ref="GPM20:GPR20"/>
    <mergeCell ref="GNK20:GNP20"/>
    <mergeCell ref="GNQ20:GNV20"/>
    <mergeCell ref="GNW20:GOB20"/>
    <mergeCell ref="GOC20:GOH20"/>
    <mergeCell ref="GOI20:GON20"/>
    <mergeCell ref="GVM20:GVR20"/>
    <mergeCell ref="GVS20:GVX20"/>
    <mergeCell ref="GVY20:GWD20"/>
    <mergeCell ref="GWE20:GWJ20"/>
    <mergeCell ref="GWK20:GWP20"/>
    <mergeCell ref="GUI20:GUN20"/>
    <mergeCell ref="GUO20:GUT20"/>
    <mergeCell ref="GUU20:GUZ20"/>
    <mergeCell ref="GVA20:GVF20"/>
    <mergeCell ref="GVG20:GVL20"/>
    <mergeCell ref="GTE20:GTJ20"/>
    <mergeCell ref="GTK20:GTP20"/>
    <mergeCell ref="GTQ20:GTV20"/>
    <mergeCell ref="GTW20:GUB20"/>
    <mergeCell ref="GUC20:GUH20"/>
    <mergeCell ref="GSA20:GSF20"/>
    <mergeCell ref="GSG20:GSL20"/>
    <mergeCell ref="GSM20:GSR20"/>
    <mergeCell ref="GSS20:GSX20"/>
    <mergeCell ref="GSY20:GTD20"/>
    <mergeCell ref="HAC20:HAH20"/>
    <mergeCell ref="HAI20:HAN20"/>
    <mergeCell ref="HAO20:HAT20"/>
    <mergeCell ref="HAU20:HAZ20"/>
    <mergeCell ref="HBA20:HBF20"/>
    <mergeCell ref="GYY20:GZD20"/>
    <mergeCell ref="GZE20:GZJ20"/>
    <mergeCell ref="GZK20:GZP20"/>
    <mergeCell ref="GZQ20:GZV20"/>
    <mergeCell ref="GZW20:HAB20"/>
    <mergeCell ref="GXU20:GXZ20"/>
    <mergeCell ref="GYA20:GYF20"/>
    <mergeCell ref="GYG20:GYL20"/>
    <mergeCell ref="GYM20:GYR20"/>
    <mergeCell ref="GYS20:GYX20"/>
    <mergeCell ref="GWQ20:GWV20"/>
    <mergeCell ref="GWW20:GXB20"/>
    <mergeCell ref="GXC20:GXH20"/>
    <mergeCell ref="GXI20:GXN20"/>
    <mergeCell ref="GXO20:GXT20"/>
    <mergeCell ref="HES20:HEX20"/>
    <mergeCell ref="HEY20:HFD20"/>
    <mergeCell ref="HFE20:HFJ20"/>
    <mergeCell ref="HFK20:HFP20"/>
    <mergeCell ref="HFQ20:HFV20"/>
    <mergeCell ref="HDO20:HDT20"/>
    <mergeCell ref="HDU20:HDZ20"/>
    <mergeCell ref="HEA20:HEF20"/>
    <mergeCell ref="HEG20:HEL20"/>
    <mergeCell ref="HEM20:HER20"/>
    <mergeCell ref="HCK20:HCP20"/>
    <mergeCell ref="HCQ20:HCV20"/>
    <mergeCell ref="HCW20:HDB20"/>
    <mergeCell ref="HDC20:HDH20"/>
    <mergeCell ref="HDI20:HDN20"/>
    <mergeCell ref="HBG20:HBL20"/>
    <mergeCell ref="HBM20:HBR20"/>
    <mergeCell ref="HBS20:HBX20"/>
    <mergeCell ref="HBY20:HCD20"/>
    <mergeCell ref="HCE20:HCJ20"/>
    <mergeCell ref="HJI20:HJN20"/>
    <mergeCell ref="HJO20:HJT20"/>
    <mergeCell ref="HJU20:HJZ20"/>
    <mergeCell ref="HKA20:HKF20"/>
    <mergeCell ref="HKG20:HKL20"/>
    <mergeCell ref="HIE20:HIJ20"/>
    <mergeCell ref="HIK20:HIP20"/>
    <mergeCell ref="HIQ20:HIV20"/>
    <mergeCell ref="HIW20:HJB20"/>
    <mergeCell ref="HJC20:HJH20"/>
    <mergeCell ref="HHA20:HHF20"/>
    <mergeCell ref="HHG20:HHL20"/>
    <mergeCell ref="HHM20:HHR20"/>
    <mergeCell ref="HHS20:HHX20"/>
    <mergeCell ref="HHY20:HID20"/>
    <mergeCell ref="HFW20:HGB20"/>
    <mergeCell ref="HGC20:HGH20"/>
    <mergeCell ref="HGI20:HGN20"/>
    <mergeCell ref="HGO20:HGT20"/>
    <mergeCell ref="HGU20:HGZ20"/>
    <mergeCell ref="HNY20:HOD20"/>
    <mergeCell ref="HOE20:HOJ20"/>
    <mergeCell ref="HOK20:HOP20"/>
    <mergeCell ref="HOQ20:HOV20"/>
    <mergeCell ref="HOW20:HPB20"/>
    <mergeCell ref="HMU20:HMZ20"/>
    <mergeCell ref="HNA20:HNF20"/>
    <mergeCell ref="HNG20:HNL20"/>
    <mergeCell ref="HNM20:HNR20"/>
    <mergeCell ref="HNS20:HNX20"/>
    <mergeCell ref="HLQ20:HLV20"/>
    <mergeCell ref="HLW20:HMB20"/>
    <mergeCell ref="HMC20:HMH20"/>
    <mergeCell ref="HMI20:HMN20"/>
    <mergeCell ref="HMO20:HMT20"/>
    <mergeCell ref="HKM20:HKR20"/>
    <mergeCell ref="HKS20:HKX20"/>
    <mergeCell ref="HKY20:HLD20"/>
    <mergeCell ref="HLE20:HLJ20"/>
    <mergeCell ref="HLK20:HLP20"/>
    <mergeCell ref="HSO20:HST20"/>
    <mergeCell ref="HSU20:HSZ20"/>
    <mergeCell ref="HTA20:HTF20"/>
    <mergeCell ref="HTG20:HTL20"/>
    <mergeCell ref="HTM20:HTR20"/>
    <mergeCell ref="HRK20:HRP20"/>
    <mergeCell ref="HRQ20:HRV20"/>
    <mergeCell ref="HRW20:HSB20"/>
    <mergeCell ref="HSC20:HSH20"/>
    <mergeCell ref="HSI20:HSN20"/>
    <mergeCell ref="HQG20:HQL20"/>
    <mergeCell ref="HQM20:HQR20"/>
    <mergeCell ref="HQS20:HQX20"/>
    <mergeCell ref="HQY20:HRD20"/>
    <mergeCell ref="HRE20:HRJ20"/>
    <mergeCell ref="HPC20:HPH20"/>
    <mergeCell ref="HPI20:HPN20"/>
    <mergeCell ref="HPO20:HPT20"/>
    <mergeCell ref="HPU20:HPZ20"/>
    <mergeCell ref="HQA20:HQF20"/>
    <mergeCell ref="HXE20:HXJ20"/>
    <mergeCell ref="HXK20:HXP20"/>
    <mergeCell ref="HXQ20:HXV20"/>
    <mergeCell ref="HXW20:HYB20"/>
    <mergeCell ref="HYC20:HYH20"/>
    <mergeCell ref="HWA20:HWF20"/>
    <mergeCell ref="HWG20:HWL20"/>
    <mergeCell ref="HWM20:HWR20"/>
    <mergeCell ref="HWS20:HWX20"/>
    <mergeCell ref="HWY20:HXD20"/>
    <mergeCell ref="HUW20:HVB20"/>
    <mergeCell ref="HVC20:HVH20"/>
    <mergeCell ref="HVI20:HVN20"/>
    <mergeCell ref="HVO20:HVT20"/>
    <mergeCell ref="HVU20:HVZ20"/>
    <mergeCell ref="HTS20:HTX20"/>
    <mergeCell ref="HTY20:HUD20"/>
    <mergeCell ref="HUE20:HUJ20"/>
    <mergeCell ref="HUK20:HUP20"/>
    <mergeCell ref="HUQ20:HUV20"/>
    <mergeCell ref="IBU20:IBZ20"/>
    <mergeCell ref="ICA20:ICF20"/>
    <mergeCell ref="ICG20:ICL20"/>
    <mergeCell ref="ICM20:ICR20"/>
    <mergeCell ref="ICS20:ICX20"/>
    <mergeCell ref="IAQ20:IAV20"/>
    <mergeCell ref="IAW20:IBB20"/>
    <mergeCell ref="IBC20:IBH20"/>
    <mergeCell ref="IBI20:IBN20"/>
    <mergeCell ref="IBO20:IBT20"/>
    <mergeCell ref="HZM20:HZR20"/>
    <mergeCell ref="HZS20:HZX20"/>
    <mergeCell ref="HZY20:IAD20"/>
    <mergeCell ref="IAE20:IAJ20"/>
    <mergeCell ref="IAK20:IAP20"/>
    <mergeCell ref="HYI20:HYN20"/>
    <mergeCell ref="HYO20:HYT20"/>
    <mergeCell ref="HYU20:HYZ20"/>
    <mergeCell ref="HZA20:HZF20"/>
    <mergeCell ref="HZG20:HZL20"/>
    <mergeCell ref="IGK20:IGP20"/>
    <mergeCell ref="IGQ20:IGV20"/>
    <mergeCell ref="IGW20:IHB20"/>
    <mergeCell ref="IHC20:IHH20"/>
    <mergeCell ref="IHI20:IHN20"/>
    <mergeCell ref="IFG20:IFL20"/>
    <mergeCell ref="IFM20:IFR20"/>
    <mergeCell ref="IFS20:IFX20"/>
    <mergeCell ref="IFY20:IGD20"/>
    <mergeCell ref="IGE20:IGJ20"/>
    <mergeCell ref="IEC20:IEH20"/>
    <mergeCell ref="IEI20:IEN20"/>
    <mergeCell ref="IEO20:IET20"/>
    <mergeCell ref="IEU20:IEZ20"/>
    <mergeCell ref="IFA20:IFF20"/>
    <mergeCell ref="ICY20:IDD20"/>
    <mergeCell ref="IDE20:IDJ20"/>
    <mergeCell ref="IDK20:IDP20"/>
    <mergeCell ref="IDQ20:IDV20"/>
    <mergeCell ref="IDW20:IEB20"/>
    <mergeCell ref="ILA20:ILF20"/>
    <mergeCell ref="ILG20:ILL20"/>
    <mergeCell ref="ILM20:ILR20"/>
    <mergeCell ref="ILS20:ILX20"/>
    <mergeCell ref="ILY20:IMD20"/>
    <mergeCell ref="IJW20:IKB20"/>
    <mergeCell ref="IKC20:IKH20"/>
    <mergeCell ref="IKI20:IKN20"/>
    <mergeCell ref="IKO20:IKT20"/>
    <mergeCell ref="IKU20:IKZ20"/>
    <mergeCell ref="IIS20:IIX20"/>
    <mergeCell ref="IIY20:IJD20"/>
    <mergeCell ref="IJE20:IJJ20"/>
    <mergeCell ref="IJK20:IJP20"/>
    <mergeCell ref="IJQ20:IJV20"/>
    <mergeCell ref="IHO20:IHT20"/>
    <mergeCell ref="IHU20:IHZ20"/>
    <mergeCell ref="IIA20:IIF20"/>
    <mergeCell ref="IIG20:IIL20"/>
    <mergeCell ref="IIM20:IIR20"/>
    <mergeCell ref="IPQ20:IPV20"/>
    <mergeCell ref="IPW20:IQB20"/>
    <mergeCell ref="IQC20:IQH20"/>
    <mergeCell ref="IQI20:IQN20"/>
    <mergeCell ref="IQO20:IQT20"/>
    <mergeCell ref="IOM20:IOR20"/>
    <mergeCell ref="IOS20:IOX20"/>
    <mergeCell ref="IOY20:IPD20"/>
    <mergeCell ref="IPE20:IPJ20"/>
    <mergeCell ref="IPK20:IPP20"/>
    <mergeCell ref="INI20:INN20"/>
    <mergeCell ref="INO20:INT20"/>
    <mergeCell ref="INU20:INZ20"/>
    <mergeCell ref="IOA20:IOF20"/>
    <mergeCell ref="IOG20:IOL20"/>
    <mergeCell ref="IME20:IMJ20"/>
    <mergeCell ref="IMK20:IMP20"/>
    <mergeCell ref="IMQ20:IMV20"/>
    <mergeCell ref="IMW20:INB20"/>
    <mergeCell ref="INC20:INH20"/>
    <mergeCell ref="IUG20:IUL20"/>
    <mergeCell ref="IUM20:IUR20"/>
    <mergeCell ref="IUS20:IUX20"/>
    <mergeCell ref="IUY20:IVD20"/>
    <mergeCell ref="IVE20:IVJ20"/>
    <mergeCell ref="ITC20:ITH20"/>
    <mergeCell ref="ITI20:ITN20"/>
    <mergeCell ref="ITO20:ITT20"/>
    <mergeCell ref="ITU20:ITZ20"/>
    <mergeCell ref="IUA20:IUF20"/>
    <mergeCell ref="IRY20:ISD20"/>
    <mergeCell ref="ISE20:ISJ20"/>
    <mergeCell ref="ISK20:ISP20"/>
    <mergeCell ref="ISQ20:ISV20"/>
    <mergeCell ref="ISW20:ITB20"/>
    <mergeCell ref="IQU20:IQZ20"/>
    <mergeCell ref="IRA20:IRF20"/>
    <mergeCell ref="IRG20:IRL20"/>
    <mergeCell ref="IRM20:IRR20"/>
    <mergeCell ref="IRS20:IRX20"/>
    <mergeCell ref="IYW20:IZB20"/>
    <mergeCell ref="IZC20:IZH20"/>
    <mergeCell ref="IZI20:IZN20"/>
    <mergeCell ref="IZO20:IZT20"/>
    <mergeCell ref="IZU20:IZZ20"/>
    <mergeCell ref="IXS20:IXX20"/>
    <mergeCell ref="IXY20:IYD20"/>
    <mergeCell ref="IYE20:IYJ20"/>
    <mergeCell ref="IYK20:IYP20"/>
    <mergeCell ref="IYQ20:IYV20"/>
    <mergeCell ref="IWO20:IWT20"/>
    <mergeCell ref="IWU20:IWZ20"/>
    <mergeCell ref="IXA20:IXF20"/>
    <mergeCell ref="IXG20:IXL20"/>
    <mergeCell ref="IXM20:IXR20"/>
    <mergeCell ref="IVK20:IVP20"/>
    <mergeCell ref="IVQ20:IVV20"/>
    <mergeCell ref="IVW20:IWB20"/>
    <mergeCell ref="IWC20:IWH20"/>
    <mergeCell ref="IWI20:IWN20"/>
    <mergeCell ref="JDM20:JDR20"/>
    <mergeCell ref="JDS20:JDX20"/>
    <mergeCell ref="JDY20:JED20"/>
    <mergeCell ref="JEE20:JEJ20"/>
    <mergeCell ref="JEK20:JEP20"/>
    <mergeCell ref="JCI20:JCN20"/>
    <mergeCell ref="JCO20:JCT20"/>
    <mergeCell ref="JCU20:JCZ20"/>
    <mergeCell ref="JDA20:JDF20"/>
    <mergeCell ref="JDG20:JDL20"/>
    <mergeCell ref="JBE20:JBJ20"/>
    <mergeCell ref="JBK20:JBP20"/>
    <mergeCell ref="JBQ20:JBV20"/>
    <mergeCell ref="JBW20:JCB20"/>
    <mergeCell ref="JCC20:JCH20"/>
    <mergeCell ref="JAA20:JAF20"/>
    <mergeCell ref="JAG20:JAL20"/>
    <mergeCell ref="JAM20:JAR20"/>
    <mergeCell ref="JAS20:JAX20"/>
    <mergeCell ref="JAY20:JBD20"/>
    <mergeCell ref="JIC20:JIH20"/>
    <mergeCell ref="JII20:JIN20"/>
    <mergeCell ref="JIO20:JIT20"/>
    <mergeCell ref="JIU20:JIZ20"/>
    <mergeCell ref="JJA20:JJF20"/>
    <mergeCell ref="JGY20:JHD20"/>
    <mergeCell ref="JHE20:JHJ20"/>
    <mergeCell ref="JHK20:JHP20"/>
    <mergeCell ref="JHQ20:JHV20"/>
    <mergeCell ref="JHW20:JIB20"/>
    <mergeCell ref="JFU20:JFZ20"/>
    <mergeCell ref="JGA20:JGF20"/>
    <mergeCell ref="JGG20:JGL20"/>
    <mergeCell ref="JGM20:JGR20"/>
    <mergeCell ref="JGS20:JGX20"/>
    <mergeCell ref="JEQ20:JEV20"/>
    <mergeCell ref="JEW20:JFB20"/>
    <mergeCell ref="JFC20:JFH20"/>
    <mergeCell ref="JFI20:JFN20"/>
    <mergeCell ref="JFO20:JFT20"/>
    <mergeCell ref="JMS20:JMX20"/>
    <mergeCell ref="JMY20:JND20"/>
    <mergeCell ref="JNE20:JNJ20"/>
    <mergeCell ref="JNK20:JNP20"/>
    <mergeCell ref="JNQ20:JNV20"/>
    <mergeCell ref="JLO20:JLT20"/>
    <mergeCell ref="JLU20:JLZ20"/>
    <mergeCell ref="JMA20:JMF20"/>
    <mergeCell ref="JMG20:JML20"/>
    <mergeCell ref="JMM20:JMR20"/>
    <mergeCell ref="JKK20:JKP20"/>
    <mergeCell ref="JKQ20:JKV20"/>
    <mergeCell ref="JKW20:JLB20"/>
    <mergeCell ref="JLC20:JLH20"/>
    <mergeCell ref="JLI20:JLN20"/>
    <mergeCell ref="JJG20:JJL20"/>
    <mergeCell ref="JJM20:JJR20"/>
    <mergeCell ref="JJS20:JJX20"/>
    <mergeCell ref="JJY20:JKD20"/>
    <mergeCell ref="JKE20:JKJ20"/>
    <mergeCell ref="JRI20:JRN20"/>
    <mergeCell ref="JRO20:JRT20"/>
    <mergeCell ref="JRU20:JRZ20"/>
    <mergeCell ref="JSA20:JSF20"/>
    <mergeCell ref="JSG20:JSL20"/>
    <mergeCell ref="JQE20:JQJ20"/>
    <mergeCell ref="JQK20:JQP20"/>
    <mergeCell ref="JQQ20:JQV20"/>
    <mergeCell ref="JQW20:JRB20"/>
    <mergeCell ref="JRC20:JRH20"/>
    <mergeCell ref="JPA20:JPF20"/>
    <mergeCell ref="JPG20:JPL20"/>
    <mergeCell ref="JPM20:JPR20"/>
    <mergeCell ref="JPS20:JPX20"/>
    <mergeCell ref="JPY20:JQD20"/>
    <mergeCell ref="JNW20:JOB20"/>
    <mergeCell ref="JOC20:JOH20"/>
    <mergeCell ref="JOI20:JON20"/>
    <mergeCell ref="JOO20:JOT20"/>
    <mergeCell ref="JOU20:JOZ20"/>
    <mergeCell ref="JVY20:JWD20"/>
    <mergeCell ref="JWE20:JWJ20"/>
    <mergeCell ref="JWK20:JWP20"/>
    <mergeCell ref="JWQ20:JWV20"/>
    <mergeCell ref="JWW20:JXB20"/>
    <mergeCell ref="JUU20:JUZ20"/>
    <mergeCell ref="JVA20:JVF20"/>
    <mergeCell ref="JVG20:JVL20"/>
    <mergeCell ref="JVM20:JVR20"/>
    <mergeCell ref="JVS20:JVX20"/>
    <mergeCell ref="JTQ20:JTV20"/>
    <mergeCell ref="JTW20:JUB20"/>
    <mergeCell ref="JUC20:JUH20"/>
    <mergeCell ref="JUI20:JUN20"/>
    <mergeCell ref="JUO20:JUT20"/>
    <mergeCell ref="JSM20:JSR20"/>
    <mergeCell ref="JSS20:JSX20"/>
    <mergeCell ref="JSY20:JTD20"/>
    <mergeCell ref="JTE20:JTJ20"/>
    <mergeCell ref="JTK20:JTP20"/>
    <mergeCell ref="KAO20:KAT20"/>
    <mergeCell ref="KAU20:KAZ20"/>
    <mergeCell ref="KBA20:KBF20"/>
    <mergeCell ref="KBG20:KBL20"/>
    <mergeCell ref="KBM20:KBR20"/>
    <mergeCell ref="JZK20:JZP20"/>
    <mergeCell ref="JZQ20:JZV20"/>
    <mergeCell ref="JZW20:KAB20"/>
    <mergeCell ref="KAC20:KAH20"/>
    <mergeCell ref="KAI20:KAN20"/>
    <mergeCell ref="JYG20:JYL20"/>
    <mergeCell ref="JYM20:JYR20"/>
    <mergeCell ref="JYS20:JYX20"/>
    <mergeCell ref="JYY20:JZD20"/>
    <mergeCell ref="JZE20:JZJ20"/>
    <mergeCell ref="JXC20:JXH20"/>
    <mergeCell ref="JXI20:JXN20"/>
    <mergeCell ref="JXO20:JXT20"/>
    <mergeCell ref="JXU20:JXZ20"/>
    <mergeCell ref="JYA20:JYF20"/>
    <mergeCell ref="KFE20:KFJ20"/>
    <mergeCell ref="KFK20:KFP20"/>
    <mergeCell ref="KFQ20:KFV20"/>
    <mergeCell ref="KFW20:KGB20"/>
    <mergeCell ref="KGC20:KGH20"/>
    <mergeCell ref="KEA20:KEF20"/>
    <mergeCell ref="KEG20:KEL20"/>
    <mergeCell ref="KEM20:KER20"/>
    <mergeCell ref="KES20:KEX20"/>
    <mergeCell ref="KEY20:KFD20"/>
    <mergeCell ref="KCW20:KDB20"/>
    <mergeCell ref="KDC20:KDH20"/>
    <mergeCell ref="KDI20:KDN20"/>
    <mergeCell ref="KDO20:KDT20"/>
    <mergeCell ref="KDU20:KDZ20"/>
    <mergeCell ref="KBS20:KBX20"/>
    <mergeCell ref="KBY20:KCD20"/>
    <mergeCell ref="KCE20:KCJ20"/>
    <mergeCell ref="KCK20:KCP20"/>
    <mergeCell ref="KCQ20:KCV20"/>
    <mergeCell ref="KJU20:KJZ20"/>
    <mergeCell ref="KKA20:KKF20"/>
    <mergeCell ref="KKG20:KKL20"/>
    <mergeCell ref="KKM20:KKR20"/>
    <mergeCell ref="KKS20:KKX20"/>
    <mergeCell ref="KIQ20:KIV20"/>
    <mergeCell ref="KIW20:KJB20"/>
    <mergeCell ref="KJC20:KJH20"/>
    <mergeCell ref="KJI20:KJN20"/>
    <mergeCell ref="KJO20:KJT20"/>
    <mergeCell ref="KHM20:KHR20"/>
    <mergeCell ref="KHS20:KHX20"/>
    <mergeCell ref="KHY20:KID20"/>
    <mergeCell ref="KIE20:KIJ20"/>
    <mergeCell ref="KIK20:KIP20"/>
    <mergeCell ref="KGI20:KGN20"/>
    <mergeCell ref="KGO20:KGT20"/>
    <mergeCell ref="KGU20:KGZ20"/>
    <mergeCell ref="KHA20:KHF20"/>
    <mergeCell ref="KHG20:KHL20"/>
    <mergeCell ref="KOK20:KOP20"/>
    <mergeCell ref="KOQ20:KOV20"/>
    <mergeCell ref="KOW20:KPB20"/>
    <mergeCell ref="KPC20:KPH20"/>
    <mergeCell ref="KPI20:KPN20"/>
    <mergeCell ref="KNG20:KNL20"/>
    <mergeCell ref="KNM20:KNR20"/>
    <mergeCell ref="KNS20:KNX20"/>
    <mergeCell ref="KNY20:KOD20"/>
    <mergeCell ref="KOE20:KOJ20"/>
    <mergeCell ref="KMC20:KMH20"/>
    <mergeCell ref="KMI20:KMN20"/>
    <mergeCell ref="KMO20:KMT20"/>
    <mergeCell ref="KMU20:KMZ20"/>
    <mergeCell ref="KNA20:KNF20"/>
    <mergeCell ref="KKY20:KLD20"/>
    <mergeCell ref="KLE20:KLJ20"/>
    <mergeCell ref="KLK20:KLP20"/>
    <mergeCell ref="KLQ20:KLV20"/>
    <mergeCell ref="KLW20:KMB20"/>
    <mergeCell ref="KTA20:KTF20"/>
    <mergeCell ref="KTG20:KTL20"/>
    <mergeCell ref="KTM20:KTR20"/>
    <mergeCell ref="KTS20:KTX20"/>
    <mergeCell ref="KTY20:KUD20"/>
    <mergeCell ref="KRW20:KSB20"/>
    <mergeCell ref="KSC20:KSH20"/>
    <mergeCell ref="KSI20:KSN20"/>
    <mergeCell ref="KSO20:KST20"/>
    <mergeCell ref="KSU20:KSZ20"/>
    <mergeCell ref="KQS20:KQX20"/>
    <mergeCell ref="KQY20:KRD20"/>
    <mergeCell ref="KRE20:KRJ20"/>
    <mergeCell ref="KRK20:KRP20"/>
    <mergeCell ref="KRQ20:KRV20"/>
    <mergeCell ref="KPO20:KPT20"/>
    <mergeCell ref="KPU20:KPZ20"/>
    <mergeCell ref="KQA20:KQF20"/>
    <mergeCell ref="KQG20:KQL20"/>
    <mergeCell ref="KQM20:KQR20"/>
    <mergeCell ref="KXQ20:KXV20"/>
    <mergeCell ref="KXW20:KYB20"/>
    <mergeCell ref="KYC20:KYH20"/>
    <mergeCell ref="KYI20:KYN20"/>
    <mergeCell ref="KYO20:KYT20"/>
    <mergeCell ref="KWM20:KWR20"/>
    <mergeCell ref="KWS20:KWX20"/>
    <mergeCell ref="KWY20:KXD20"/>
    <mergeCell ref="KXE20:KXJ20"/>
    <mergeCell ref="KXK20:KXP20"/>
    <mergeCell ref="KVI20:KVN20"/>
    <mergeCell ref="KVO20:KVT20"/>
    <mergeCell ref="KVU20:KVZ20"/>
    <mergeCell ref="KWA20:KWF20"/>
    <mergeCell ref="KWG20:KWL20"/>
    <mergeCell ref="KUE20:KUJ20"/>
    <mergeCell ref="KUK20:KUP20"/>
    <mergeCell ref="KUQ20:KUV20"/>
    <mergeCell ref="KUW20:KVB20"/>
    <mergeCell ref="KVC20:KVH20"/>
    <mergeCell ref="LCG20:LCL20"/>
    <mergeCell ref="LCM20:LCR20"/>
    <mergeCell ref="LCS20:LCX20"/>
    <mergeCell ref="LCY20:LDD20"/>
    <mergeCell ref="LDE20:LDJ20"/>
    <mergeCell ref="LBC20:LBH20"/>
    <mergeCell ref="LBI20:LBN20"/>
    <mergeCell ref="LBO20:LBT20"/>
    <mergeCell ref="LBU20:LBZ20"/>
    <mergeCell ref="LCA20:LCF20"/>
    <mergeCell ref="KZY20:LAD20"/>
    <mergeCell ref="LAE20:LAJ20"/>
    <mergeCell ref="LAK20:LAP20"/>
    <mergeCell ref="LAQ20:LAV20"/>
    <mergeCell ref="LAW20:LBB20"/>
    <mergeCell ref="KYU20:KYZ20"/>
    <mergeCell ref="KZA20:KZF20"/>
    <mergeCell ref="KZG20:KZL20"/>
    <mergeCell ref="KZM20:KZR20"/>
    <mergeCell ref="KZS20:KZX20"/>
    <mergeCell ref="LGW20:LHB20"/>
    <mergeCell ref="LHC20:LHH20"/>
    <mergeCell ref="LHI20:LHN20"/>
    <mergeCell ref="LHO20:LHT20"/>
    <mergeCell ref="LHU20:LHZ20"/>
    <mergeCell ref="LFS20:LFX20"/>
    <mergeCell ref="LFY20:LGD20"/>
    <mergeCell ref="LGE20:LGJ20"/>
    <mergeCell ref="LGK20:LGP20"/>
    <mergeCell ref="LGQ20:LGV20"/>
    <mergeCell ref="LEO20:LET20"/>
    <mergeCell ref="LEU20:LEZ20"/>
    <mergeCell ref="LFA20:LFF20"/>
    <mergeCell ref="LFG20:LFL20"/>
    <mergeCell ref="LFM20:LFR20"/>
    <mergeCell ref="LDK20:LDP20"/>
    <mergeCell ref="LDQ20:LDV20"/>
    <mergeCell ref="LDW20:LEB20"/>
    <mergeCell ref="LEC20:LEH20"/>
    <mergeCell ref="LEI20:LEN20"/>
    <mergeCell ref="LLM20:LLR20"/>
    <mergeCell ref="LLS20:LLX20"/>
    <mergeCell ref="LLY20:LMD20"/>
    <mergeCell ref="LME20:LMJ20"/>
    <mergeCell ref="LMK20:LMP20"/>
    <mergeCell ref="LKI20:LKN20"/>
    <mergeCell ref="LKO20:LKT20"/>
    <mergeCell ref="LKU20:LKZ20"/>
    <mergeCell ref="LLA20:LLF20"/>
    <mergeCell ref="LLG20:LLL20"/>
    <mergeCell ref="LJE20:LJJ20"/>
    <mergeCell ref="LJK20:LJP20"/>
    <mergeCell ref="LJQ20:LJV20"/>
    <mergeCell ref="LJW20:LKB20"/>
    <mergeCell ref="LKC20:LKH20"/>
    <mergeCell ref="LIA20:LIF20"/>
    <mergeCell ref="LIG20:LIL20"/>
    <mergeCell ref="LIM20:LIR20"/>
    <mergeCell ref="LIS20:LIX20"/>
    <mergeCell ref="LIY20:LJD20"/>
    <mergeCell ref="LQC20:LQH20"/>
    <mergeCell ref="LQI20:LQN20"/>
    <mergeCell ref="LQO20:LQT20"/>
    <mergeCell ref="LQU20:LQZ20"/>
    <mergeCell ref="LRA20:LRF20"/>
    <mergeCell ref="LOY20:LPD20"/>
    <mergeCell ref="LPE20:LPJ20"/>
    <mergeCell ref="LPK20:LPP20"/>
    <mergeCell ref="LPQ20:LPV20"/>
    <mergeCell ref="LPW20:LQB20"/>
    <mergeCell ref="LNU20:LNZ20"/>
    <mergeCell ref="LOA20:LOF20"/>
    <mergeCell ref="LOG20:LOL20"/>
    <mergeCell ref="LOM20:LOR20"/>
    <mergeCell ref="LOS20:LOX20"/>
    <mergeCell ref="LMQ20:LMV20"/>
    <mergeCell ref="LMW20:LNB20"/>
    <mergeCell ref="LNC20:LNH20"/>
    <mergeCell ref="LNI20:LNN20"/>
    <mergeCell ref="LNO20:LNT20"/>
    <mergeCell ref="LUS20:LUX20"/>
    <mergeCell ref="LUY20:LVD20"/>
    <mergeCell ref="LVE20:LVJ20"/>
    <mergeCell ref="LVK20:LVP20"/>
    <mergeCell ref="LVQ20:LVV20"/>
    <mergeCell ref="LTO20:LTT20"/>
    <mergeCell ref="LTU20:LTZ20"/>
    <mergeCell ref="LUA20:LUF20"/>
    <mergeCell ref="LUG20:LUL20"/>
    <mergeCell ref="LUM20:LUR20"/>
    <mergeCell ref="LSK20:LSP20"/>
    <mergeCell ref="LSQ20:LSV20"/>
    <mergeCell ref="LSW20:LTB20"/>
    <mergeCell ref="LTC20:LTH20"/>
    <mergeCell ref="LTI20:LTN20"/>
    <mergeCell ref="LRG20:LRL20"/>
    <mergeCell ref="LRM20:LRR20"/>
    <mergeCell ref="LRS20:LRX20"/>
    <mergeCell ref="LRY20:LSD20"/>
    <mergeCell ref="LSE20:LSJ20"/>
    <mergeCell ref="LZI20:LZN20"/>
    <mergeCell ref="LZO20:LZT20"/>
    <mergeCell ref="LZU20:LZZ20"/>
    <mergeCell ref="MAA20:MAF20"/>
    <mergeCell ref="MAG20:MAL20"/>
    <mergeCell ref="LYE20:LYJ20"/>
    <mergeCell ref="LYK20:LYP20"/>
    <mergeCell ref="LYQ20:LYV20"/>
    <mergeCell ref="LYW20:LZB20"/>
    <mergeCell ref="LZC20:LZH20"/>
    <mergeCell ref="LXA20:LXF20"/>
    <mergeCell ref="LXG20:LXL20"/>
    <mergeCell ref="LXM20:LXR20"/>
    <mergeCell ref="LXS20:LXX20"/>
    <mergeCell ref="LXY20:LYD20"/>
    <mergeCell ref="LVW20:LWB20"/>
    <mergeCell ref="LWC20:LWH20"/>
    <mergeCell ref="LWI20:LWN20"/>
    <mergeCell ref="LWO20:LWT20"/>
    <mergeCell ref="LWU20:LWZ20"/>
    <mergeCell ref="MDY20:MED20"/>
    <mergeCell ref="MEE20:MEJ20"/>
    <mergeCell ref="MEK20:MEP20"/>
    <mergeCell ref="MEQ20:MEV20"/>
    <mergeCell ref="MEW20:MFB20"/>
    <mergeCell ref="MCU20:MCZ20"/>
    <mergeCell ref="MDA20:MDF20"/>
    <mergeCell ref="MDG20:MDL20"/>
    <mergeCell ref="MDM20:MDR20"/>
    <mergeCell ref="MDS20:MDX20"/>
    <mergeCell ref="MBQ20:MBV20"/>
    <mergeCell ref="MBW20:MCB20"/>
    <mergeCell ref="MCC20:MCH20"/>
    <mergeCell ref="MCI20:MCN20"/>
    <mergeCell ref="MCO20:MCT20"/>
    <mergeCell ref="MAM20:MAR20"/>
    <mergeCell ref="MAS20:MAX20"/>
    <mergeCell ref="MAY20:MBD20"/>
    <mergeCell ref="MBE20:MBJ20"/>
    <mergeCell ref="MBK20:MBP20"/>
    <mergeCell ref="MIO20:MIT20"/>
    <mergeCell ref="MIU20:MIZ20"/>
    <mergeCell ref="MJA20:MJF20"/>
    <mergeCell ref="MJG20:MJL20"/>
    <mergeCell ref="MJM20:MJR20"/>
    <mergeCell ref="MHK20:MHP20"/>
    <mergeCell ref="MHQ20:MHV20"/>
    <mergeCell ref="MHW20:MIB20"/>
    <mergeCell ref="MIC20:MIH20"/>
    <mergeCell ref="MII20:MIN20"/>
    <mergeCell ref="MGG20:MGL20"/>
    <mergeCell ref="MGM20:MGR20"/>
    <mergeCell ref="MGS20:MGX20"/>
    <mergeCell ref="MGY20:MHD20"/>
    <mergeCell ref="MHE20:MHJ20"/>
    <mergeCell ref="MFC20:MFH20"/>
    <mergeCell ref="MFI20:MFN20"/>
    <mergeCell ref="MFO20:MFT20"/>
    <mergeCell ref="MFU20:MFZ20"/>
    <mergeCell ref="MGA20:MGF20"/>
    <mergeCell ref="MNE20:MNJ20"/>
    <mergeCell ref="MNK20:MNP20"/>
    <mergeCell ref="MNQ20:MNV20"/>
    <mergeCell ref="MNW20:MOB20"/>
    <mergeCell ref="MOC20:MOH20"/>
    <mergeCell ref="MMA20:MMF20"/>
    <mergeCell ref="MMG20:MML20"/>
    <mergeCell ref="MMM20:MMR20"/>
    <mergeCell ref="MMS20:MMX20"/>
    <mergeCell ref="MMY20:MND20"/>
    <mergeCell ref="MKW20:MLB20"/>
    <mergeCell ref="MLC20:MLH20"/>
    <mergeCell ref="MLI20:MLN20"/>
    <mergeCell ref="MLO20:MLT20"/>
    <mergeCell ref="MLU20:MLZ20"/>
    <mergeCell ref="MJS20:MJX20"/>
    <mergeCell ref="MJY20:MKD20"/>
    <mergeCell ref="MKE20:MKJ20"/>
    <mergeCell ref="MKK20:MKP20"/>
    <mergeCell ref="MKQ20:MKV20"/>
    <mergeCell ref="MRU20:MRZ20"/>
    <mergeCell ref="MSA20:MSF20"/>
    <mergeCell ref="MSG20:MSL20"/>
    <mergeCell ref="MSM20:MSR20"/>
    <mergeCell ref="MSS20:MSX20"/>
    <mergeCell ref="MQQ20:MQV20"/>
    <mergeCell ref="MQW20:MRB20"/>
    <mergeCell ref="MRC20:MRH20"/>
    <mergeCell ref="MRI20:MRN20"/>
    <mergeCell ref="MRO20:MRT20"/>
    <mergeCell ref="MPM20:MPR20"/>
    <mergeCell ref="MPS20:MPX20"/>
    <mergeCell ref="MPY20:MQD20"/>
    <mergeCell ref="MQE20:MQJ20"/>
    <mergeCell ref="MQK20:MQP20"/>
    <mergeCell ref="MOI20:MON20"/>
    <mergeCell ref="MOO20:MOT20"/>
    <mergeCell ref="MOU20:MOZ20"/>
    <mergeCell ref="MPA20:MPF20"/>
    <mergeCell ref="MPG20:MPL20"/>
    <mergeCell ref="MWK20:MWP20"/>
    <mergeCell ref="MWQ20:MWV20"/>
    <mergeCell ref="MWW20:MXB20"/>
    <mergeCell ref="MXC20:MXH20"/>
    <mergeCell ref="MXI20:MXN20"/>
    <mergeCell ref="MVG20:MVL20"/>
    <mergeCell ref="MVM20:MVR20"/>
    <mergeCell ref="MVS20:MVX20"/>
    <mergeCell ref="MVY20:MWD20"/>
    <mergeCell ref="MWE20:MWJ20"/>
    <mergeCell ref="MUC20:MUH20"/>
    <mergeCell ref="MUI20:MUN20"/>
    <mergeCell ref="MUO20:MUT20"/>
    <mergeCell ref="MUU20:MUZ20"/>
    <mergeCell ref="MVA20:MVF20"/>
    <mergeCell ref="MSY20:MTD20"/>
    <mergeCell ref="MTE20:MTJ20"/>
    <mergeCell ref="MTK20:MTP20"/>
    <mergeCell ref="MTQ20:MTV20"/>
    <mergeCell ref="MTW20:MUB20"/>
    <mergeCell ref="NBA20:NBF20"/>
    <mergeCell ref="NBG20:NBL20"/>
    <mergeCell ref="NBM20:NBR20"/>
    <mergeCell ref="NBS20:NBX20"/>
    <mergeCell ref="NBY20:NCD20"/>
    <mergeCell ref="MZW20:NAB20"/>
    <mergeCell ref="NAC20:NAH20"/>
    <mergeCell ref="NAI20:NAN20"/>
    <mergeCell ref="NAO20:NAT20"/>
    <mergeCell ref="NAU20:NAZ20"/>
    <mergeCell ref="MYS20:MYX20"/>
    <mergeCell ref="MYY20:MZD20"/>
    <mergeCell ref="MZE20:MZJ20"/>
    <mergeCell ref="MZK20:MZP20"/>
    <mergeCell ref="MZQ20:MZV20"/>
    <mergeCell ref="MXO20:MXT20"/>
    <mergeCell ref="MXU20:MXZ20"/>
    <mergeCell ref="MYA20:MYF20"/>
    <mergeCell ref="MYG20:MYL20"/>
    <mergeCell ref="MYM20:MYR20"/>
    <mergeCell ref="NFQ20:NFV20"/>
    <mergeCell ref="NFW20:NGB20"/>
    <mergeCell ref="NGC20:NGH20"/>
    <mergeCell ref="NGI20:NGN20"/>
    <mergeCell ref="NGO20:NGT20"/>
    <mergeCell ref="NEM20:NER20"/>
    <mergeCell ref="NES20:NEX20"/>
    <mergeCell ref="NEY20:NFD20"/>
    <mergeCell ref="NFE20:NFJ20"/>
    <mergeCell ref="NFK20:NFP20"/>
    <mergeCell ref="NDI20:NDN20"/>
    <mergeCell ref="NDO20:NDT20"/>
    <mergeCell ref="NDU20:NDZ20"/>
    <mergeCell ref="NEA20:NEF20"/>
    <mergeCell ref="NEG20:NEL20"/>
    <mergeCell ref="NCE20:NCJ20"/>
    <mergeCell ref="NCK20:NCP20"/>
    <mergeCell ref="NCQ20:NCV20"/>
    <mergeCell ref="NCW20:NDB20"/>
    <mergeCell ref="NDC20:NDH20"/>
    <mergeCell ref="NKG20:NKL20"/>
    <mergeCell ref="NKM20:NKR20"/>
    <mergeCell ref="NKS20:NKX20"/>
    <mergeCell ref="NKY20:NLD20"/>
    <mergeCell ref="NLE20:NLJ20"/>
    <mergeCell ref="NJC20:NJH20"/>
    <mergeCell ref="NJI20:NJN20"/>
    <mergeCell ref="NJO20:NJT20"/>
    <mergeCell ref="NJU20:NJZ20"/>
    <mergeCell ref="NKA20:NKF20"/>
    <mergeCell ref="NHY20:NID20"/>
    <mergeCell ref="NIE20:NIJ20"/>
    <mergeCell ref="NIK20:NIP20"/>
    <mergeCell ref="NIQ20:NIV20"/>
    <mergeCell ref="NIW20:NJB20"/>
    <mergeCell ref="NGU20:NGZ20"/>
    <mergeCell ref="NHA20:NHF20"/>
    <mergeCell ref="NHG20:NHL20"/>
    <mergeCell ref="NHM20:NHR20"/>
    <mergeCell ref="NHS20:NHX20"/>
    <mergeCell ref="NOW20:NPB20"/>
    <mergeCell ref="NPC20:NPH20"/>
    <mergeCell ref="NPI20:NPN20"/>
    <mergeCell ref="NPO20:NPT20"/>
    <mergeCell ref="NPU20:NPZ20"/>
    <mergeCell ref="NNS20:NNX20"/>
    <mergeCell ref="NNY20:NOD20"/>
    <mergeCell ref="NOE20:NOJ20"/>
    <mergeCell ref="NOK20:NOP20"/>
    <mergeCell ref="NOQ20:NOV20"/>
    <mergeCell ref="NMO20:NMT20"/>
    <mergeCell ref="NMU20:NMZ20"/>
    <mergeCell ref="NNA20:NNF20"/>
    <mergeCell ref="NNG20:NNL20"/>
    <mergeCell ref="NNM20:NNR20"/>
    <mergeCell ref="NLK20:NLP20"/>
    <mergeCell ref="NLQ20:NLV20"/>
    <mergeCell ref="NLW20:NMB20"/>
    <mergeCell ref="NMC20:NMH20"/>
    <mergeCell ref="NMI20:NMN20"/>
    <mergeCell ref="NTM20:NTR20"/>
    <mergeCell ref="NTS20:NTX20"/>
    <mergeCell ref="NTY20:NUD20"/>
    <mergeCell ref="NUE20:NUJ20"/>
    <mergeCell ref="NUK20:NUP20"/>
    <mergeCell ref="NSI20:NSN20"/>
    <mergeCell ref="NSO20:NST20"/>
    <mergeCell ref="NSU20:NSZ20"/>
    <mergeCell ref="NTA20:NTF20"/>
    <mergeCell ref="NTG20:NTL20"/>
    <mergeCell ref="NRE20:NRJ20"/>
    <mergeCell ref="NRK20:NRP20"/>
    <mergeCell ref="NRQ20:NRV20"/>
    <mergeCell ref="NRW20:NSB20"/>
    <mergeCell ref="NSC20:NSH20"/>
    <mergeCell ref="NQA20:NQF20"/>
    <mergeCell ref="NQG20:NQL20"/>
    <mergeCell ref="NQM20:NQR20"/>
    <mergeCell ref="NQS20:NQX20"/>
    <mergeCell ref="NQY20:NRD20"/>
    <mergeCell ref="NYC20:NYH20"/>
    <mergeCell ref="NYI20:NYN20"/>
    <mergeCell ref="NYO20:NYT20"/>
    <mergeCell ref="NYU20:NYZ20"/>
    <mergeCell ref="NZA20:NZF20"/>
    <mergeCell ref="NWY20:NXD20"/>
    <mergeCell ref="NXE20:NXJ20"/>
    <mergeCell ref="NXK20:NXP20"/>
    <mergeCell ref="NXQ20:NXV20"/>
    <mergeCell ref="NXW20:NYB20"/>
    <mergeCell ref="NVU20:NVZ20"/>
    <mergeCell ref="NWA20:NWF20"/>
    <mergeCell ref="NWG20:NWL20"/>
    <mergeCell ref="NWM20:NWR20"/>
    <mergeCell ref="NWS20:NWX20"/>
    <mergeCell ref="NUQ20:NUV20"/>
    <mergeCell ref="NUW20:NVB20"/>
    <mergeCell ref="NVC20:NVH20"/>
    <mergeCell ref="NVI20:NVN20"/>
    <mergeCell ref="NVO20:NVT20"/>
    <mergeCell ref="OCS20:OCX20"/>
    <mergeCell ref="OCY20:ODD20"/>
    <mergeCell ref="ODE20:ODJ20"/>
    <mergeCell ref="ODK20:ODP20"/>
    <mergeCell ref="ODQ20:ODV20"/>
    <mergeCell ref="OBO20:OBT20"/>
    <mergeCell ref="OBU20:OBZ20"/>
    <mergeCell ref="OCA20:OCF20"/>
    <mergeCell ref="OCG20:OCL20"/>
    <mergeCell ref="OCM20:OCR20"/>
    <mergeCell ref="OAK20:OAP20"/>
    <mergeCell ref="OAQ20:OAV20"/>
    <mergeCell ref="OAW20:OBB20"/>
    <mergeCell ref="OBC20:OBH20"/>
    <mergeCell ref="OBI20:OBN20"/>
    <mergeCell ref="NZG20:NZL20"/>
    <mergeCell ref="NZM20:NZR20"/>
    <mergeCell ref="NZS20:NZX20"/>
    <mergeCell ref="NZY20:OAD20"/>
    <mergeCell ref="OAE20:OAJ20"/>
    <mergeCell ref="OHI20:OHN20"/>
    <mergeCell ref="OHO20:OHT20"/>
    <mergeCell ref="OHU20:OHZ20"/>
    <mergeCell ref="OIA20:OIF20"/>
    <mergeCell ref="OIG20:OIL20"/>
    <mergeCell ref="OGE20:OGJ20"/>
    <mergeCell ref="OGK20:OGP20"/>
    <mergeCell ref="OGQ20:OGV20"/>
    <mergeCell ref="OGW20:OHB20"/>
    <mergeCell ref="OHC20:OHH20"/>
    <mergeCell ref="OFA20:OFF20"/>
    <mergeCell ref="OFG20:OFL20"/>
    <mergeCell ref="OFM20:OFR20"/>
    <mergeCell ref="OFS20:OFX20"/>
    <mergeCell ref="OFY20:OGD20"/>
    <mergeCell ref="ODW20:OEB20"/>
    <mergeCell ref="OEC20:OEH20"/>
    <mergeCell ref="OEI20:OEN20"/>
    <mergeCell ref="OEO20:OET20"/>
    <mergeCell ref="OEU20:OEZ20"/>
    <mergeCell ref="OLY20:OMD20"/>
    <mergeCell ref="OME20:OMJ20"/>
    <mergeCell ref="OMK20:OMP20"/>
    <mergeCell ref="OMQ20:OMV20"/>
    <mergeCell ref="OMW20:ONB20"/>
    <mergeCell ref="OKU20:OKZ20"/>
    <mergeCell ref="OLA20:OLF20"/>
    <mergeCell ref="OLG20:OLL20"/>
    <mergeCell ref="OLM20:OLR20"/>
    <mergeCell ref="OLS20:OLX20"/>
    <mergeCell ref="OJQ20:OJV20"/>
    <mergeCell ref="OJW20:OKB20"/>
    <mergeCell ref="OKC20:OKH20"/>
    <mergeCell ref="OKI20:OKN20"/>
    <mergeCell ref="OKO20:OKT20"/>
    <mergeCell ref="OIM20:OIR20"/>
    <mergeCell ref="OIS20:OIX20"/>
    <mergeCell ref="OIY20:OJD20"/>
    <mergeCell ref="OJE20:OJJ20"/>
    <mergeCell ref="OJK20:OJP20"/>
    <mergeCell ref="OQO20:OQT20"/>
    <mergeCell ref="OQU20:OQZ20"/>
    <mergeCell ref="ORA20:ORF20"/>
    <mergeCell ref="ORG20:ORL20"/>
    <mergeCell ref="ORM20:ORR20"/>
    <mergeCell ref="OPK20:OPP20"/>
    <mergeCell ref="OPQ20:OPV20"/>
    <mergeCell ref="OPW20:OQB20"/>
    <mergeCell ref="OQC20:OQH20"/>
    <mergeCell ref="OQI20:OQN20"/>
    <mergeCell ref="OOG20:OOL20"/>
    <mergeCell ref="OOM20:OOR20"/>
    <mergeCell ref="OOS20:OOX20"/>
    <mergeCell ref="OOY20:OPD20"/>
    <mergeCell ref="OPE20:OPJ20"/>
    <mergeCell ref="ONC20:ONH20"/>
    <mergeCell ref="ONI20:ONN20"/>
    <mergeCell ref="ONO20:ONT20"/>
    <mergeCell ref="ONU20:ONZ20"/>
    <mergeCell ref="OOA20:OOF20"/>
    <mergeCell ref="OVE20:OVJ20"/>
    <mergeCell ref="OVK20:OVP20"/>
    <mergeCell ref="OVQ20:OVV20"/>
    <mergeCell ref="OVW20:OWB20"/>
    <mergeCell ref="OWC20:OWH20"/>
    <mergeCell ref="OUA20:OUF20"/>
    <mergeCell ref="OUG20:OUL20"/>
    <mergeCell ref="OUM20:OUR20"/>
    <mergeCell ref="OUS20:OUX20"/>
    <mergeCell ref="OUY20:OVD20"/>
    <mergeCell ref="OSW20:OTB20"/>
    <mergeCell ref="OTC20:OTH20"/>
    <mergeCell ref="OTI20:OTN20"/>
    <mergeCell ref="OTO20:OTT20"/>
    <mergeCell ref="OTU20:OTZ20"/>
    <mergeCell ref="ORS20:ORX20"/>
    <mergeCell ref="ORY20:OSD20"/>
    <mergeCell ref="OSE20:OSJ20"/>
    <mergeCell ref="OSK20:OSP20"/>
    <mergeCell ref="OSQ20:OSV20"/>
    <mergeCell ref="OZU20:OZZ20"/>
    <mergeCell ref="PAA20:PAF20"/>
    <mergeCell ref="PAG20:PAL20"/>
    <mergeCell ref="PAM20:PAR20"/>
    <mergeCell ref="PAS20:PAX20"/>
    <mergeCell ref="OYQ20:OYV20"/>
    <mergeCell ref="OYW20:OZB20"/>
    <mergeCell ref="OZC20:OZH20"/>
    <mergeCell ref="OZI20:OZN20"/>
    <mergeCell ref="OZO20:OZT20"/>
    <mergeCell ref="OXM20:OXR20"/>
    <mergeCell ref="OXS20:OXX20"/>
    <mergeCell ref="OXY20:OYD20"/>
    <mergeCell ref="OYE20:OYJ20"/>
    <mergeCell ref="OYK20:OYP20"/>
    <mergeCell ref="OWI20:OWN20"/>
    <mergeCell ref="OWO20:OWT20"/>
    <mergeCell ref="OWU20:OWZ20"/>
    <mergeCell ref="OXA20:OXF20"/>
    <mergeCell ref="OXG20:OXL20"/>
    <mergeCell ref="PEK20:PEP20"/>
    <mergeCell ref="PEQ20:PEV20"/>
    <mergeCell ref="PEW20:PFB20"/>
    <mergeCell ref="PFC20:PFH20"/>
    <mergeCell ref="PFI20:PFN20"/>
    <mergeCell ref="PDG20:PDL20"/>
    <mergeCell ref="PDM20:PDR20"/>
    <mergeCell ref="PDS20:PDX20"/>
    <mergeCell ref="PDY20:PED20"/>
    <mergeCell ref="PEE20:PEJ20"/>
    <mergeCell ref="PCC20:PCH20"/>
    <mergeCell ref="PCI20:PCN20"/>
    <mergeCell ref="PCO20:PCT20"/>
    <mergeCell ref="PCU20:PCZ20"/>
    <mergeCell ref="PDA20:PDF20"/>
    <mergeCell ref="PAY20:PBD20"/>
    <mergeCell ref="PBE20:PBJ20"/>
    <mergeCell ref="PBK20:PBP20"/>
    <mergeCell ref="PBQ20:PBV20"/>
    <mergeCell ref="PBW20:PCB20"/>
    <mergeCell ref="PJA20:PJF20"/>
    <mergeCell ref="PJG20:PJL20"/>
    <mergeCell ref="PJM20:PJR20"/>
    <mergeCell ref="PJS20:PJX20"/>
    <mergeCell ref="PJY20:PKD20"/>
    <mergeCell ref="PHW20:PIB20"/>
    <mergeCell ref="PIC20:PIH20"/>
    <mergeCell ref="PII20:PIN20"/>
    <mergeCell ref="PIO20:PIT20"/>
    <mergeCell ref="PIU20:PIZ20"/>
    <mergeCell ref="PGS20:PGX20"/>
    <mergeCell ref="PGY20:PHD20"/>
    <mergeCell ref="PHE20:PHJ20"/>
    <mergeCell ref="PHK20:PHP20"/>
    <mergeCell ref="PHQ20:PHV20"/>
    <mergeCell ref="PFO20:PFT20"/>
    <mergeCell ref="PFU20:PFZ20"/>
    <mergeCell ref="PGA20:PGF20"/>
    <mergeCell ref="PGG20:PGL20"/>
    <mergeCell ref="PGM20:PGR20"/>
    <mergeCell ref="PNQ20:PNV20"/>
    <mergeCell ref="PNW20:POB20"/>
    <mergeCell ref="POC20:POH20"/>
    <mergeCell ref="POI20:PON20"/>
    <mergeCell ref="POO20:POT20"/>
    <mergeCell ref="PMM20:PMR20"/>
    <mergeCell ref="PMS20:PMX20"/>
    <mergeCell ref="PMY20:PND20"/>
    <mergeCell ref="PNE20:PNJ20"/>
    <mergeCell ref="PNK20:PNP20"/>
    <mergeCell ref="PLI20:PLN20"/>
    <mergeCell ref="PLO20:PLT20"/>
    <mergeCell ref="PLU20:PLZ20"/>
    <mergeCell ref="PMA20:PMF20"/>
    <mergeCell ref="PMG20:PML20"/>
    <mergeCell ref="PKE20:PKJ20"/>
    <mergeCell ref="PKK20:PKP20"/>
    <mergeCell ref="PKQ20:PKV20"/>
    <mergeCell ref="PKW20:PLB20"/>
    <mergeCell ref="PLC20:PLH20"/>
    <mergeCell ref="PSG20:PSL20"/>
    <mergeCell ref="PSM20:PSR20"/>
    <mergeCell ref="PSS20:PSX20"/>
    <mergeCell ref="PSY20:PTD20"/>
    <mergeCell ref="PTE20:PTJ20"/>
    <mergeCell ref="PRC20:PRH20"/>
    <mergeCell ref="PRI20:PRN20"/>
    <mergeCell ref="PRO20:PRT20"/>
    <mergeCell ref="PRU20:PRZ20"/>
    <mergeCell ref="PSA20:PSF20"/>
    <mergeCell ref="PPY20:PQD20"/>
    <mergeCell ref="PQE20:PQJ20"/>
    <mergeCell ref="PQK20:PQP20"/>
    <mergeCell ref="PQQ20:PQV20"/>
    <mergeCell ref="PQW20:PRB20"/>
    <mergeCell ref="POU20:POZ20"/>
    <mergeCell ref="PPA20:PPF20"/>
    <mergeCell ref="PPG20:PPL20"/>
    <mergeCell ref="PPM20:PPR20"/>
    <mergeCell ref="PPS20:PPX20"/>
    <mergeCell ref="PWW20:PXB20"/>
    <mergeCell ref="PXC20:PXH20"/>
    <mergeCell ref="PXI20:PXN20"/>
    <mergeCell ref="PXO20:PXT20"/>
    <mergeCell ref="PXU20:PXZ20"/>
    <mergeCell ref="PVS20:PVX20"/>
    <mergeCell ref="PVY20:PWD20"/>
    <mergeCell ref="PWE20:PWJ20"/>
    <mergeCell ref="PWK20:PWP20"/>
    <mergeCell ref="PWQ20:PWV20"/>
    <mergeCell ref="PUO20:PUT20"/>
    <mergeCell ref="PUU20:PUZ20"/>
    <mergeCell ref="PVA20:PVF20"/>
    <mergeCell ref="PVG20:PVL20"/>
    <mergeCell ref="PVM20:PVR20"/>
    <mergeCell ref="PTK20:PTP20"/>
    <mergeCell ref="PTQ20:PTV20"/>
    <mergeCell ref="PTW20:PUB20"/>
    <mergeCell ref="PUC20:PUH20"/>
    <mergeCell ref="PUI20:PUN20"/>
    <mergeCell ref="QBM20:QBR20"/>
    <mergeCell ref="QBS20:QBX20"/>
    <mergeCell ref="QBY20:QCD20"/>
    <mergeCell ref="QCE20:QCJ20"/>
    <mergeCell ref="QCK20:QCP20"/>
    <mergeCell ref="QAI20:QAN20"/>
    <mergeCell ref="QAO20:QAT20"/>
    <mergeCell ref="QAU20:QAZ20"/>
    <mergeCell ref="QBA20:QBF20"/>
    <mergeCell ref="QBG20:QBL20"/>
    <mergeCell ref="PZE20:PZJ20"/>
    <mergeCell ref="PZK20:PZP20"/>
    <mergeCell ref="PZQ20:PZV20"/>
    <mergeCell ref="PZW20:QAB20"/>
    <mergeCell ref="QAC20:QAH20"/>
    <mergeCell ref="PYA20:PYF20"/>
    <mergeCell ref="PYG20:PYL20"/>
    <mergeCell ref="PYM20:PYR20"/>
    <mergeCell ref="PYS20:PYX20"/>
    <mergeCell ref="PYY20:PZD20"/>
    <mergeCell ref="QGC20:QGH20"/>
    <mergeCell ref="QGI20:QGN20"/>
    <mergeCell ref="QGO20:QGT20"/>
    <mergeCell ref="QGU20:QGZ20"/>
    <mergeCell ref="QHA20:QHF20"/>
    <mergeCell ref="QEY20:QFD20"/>
    <mergeCell ref="QFE20:QFJ20"/>
    <mergeCell ref="QFK20:QFP20"/>
    <mergeCell ref="QFQ20:QFV20"/>
    <mergeCell ref="QFW20:QGB20"/>
    <mergeCell ref="QDU20:QDZ20"/>
    <mergeCell ref="QEA20:QEF20"/>
    <mergeCell ref="QEG20:QEL20"/>
    <mergeCell ref="QEM20:QER20"/>
    <mergeCell ref="QES20:QEX20"/>
    <mergeCell ref="QCQ20:QCV20"/>
    <mergeCell ref="QCW20:QDB20"/>
    <mergeCell ref="QDC20:QDH20"/>
    <mergeCell ref="QDI20:QDN20"/>
    <mergeCell ref="QDO20:QDT20"/>
    <mergeCell ref="QKS20:QKX20"/>
    <mergeCell ref="QKY20:QLD20"/>
    <mergeCell ref="QLE20:QLJ20"/>
    <mergeCell ref="QLK20:QLP20"/>
    <mergeCell ref="QLQ20:QLV20"/>
    <mergeCell ref="QJO20:QJT20"/>
    <mergeCell ref="QJU20:QJZ20"/>
    <mergeCell ref="QKA20:QKF20"/>
    <mergeCell ref="QKG20:QKL20"/>
    <mergeCell ref="QKM20:QKR20"/>
    <mergeCell ref="QIK20:QIP20"/>
    <mergeCell ref="QIQ20:QIV20"/>
    <mergeCell ref="QIW20:QJB20"/>
    <mergeCell ref="QJC20:QJH20"/>
    <mergeCell ref="QJI20:QJN20"/>
    <mergeCell ref="QHG20:QHL20"/>
    <mergeCell ref="QHM20:QHR20"/>
    <mergeCell ref="QHS20:QHX20"/>
    <mergeCell ref="QHY20:QID20"/>
    <mergeCell ref="QIE20:QIJ20"/>
    <mergeCell ref="QPI20:QPN20"/>
    <mergeCell ref="QPO20:QPT20"/>
    <mergeCell ref="QPU20:QPZ20"/>
    <mergeCell ref="QQA20:QQF20"/>
    <mergeCell ref="QQG20:QQL20"/>
    <mergeCell ref="QOE20:QOJ20"/>
    <mergeCell ref="QOK20:QOP20"/>
    <mergeCell ref="QOQ20:QOV20"/>
    <mergeCell ref="QOW20:QPB20"/>
    <mergeCell ref="QPC20:QPH20"/>
    <mergeCell ref="QNA20:QNF20"/>
    <mergeCell ref="QNG20:QNL20"/>
    <mergeCell ref="QNM20:QNR20"/>
    <mergeCell ref="QNS20:QNX20"/>
    <mergeCell ref="QNY20:QOD20"/>
    <mergeCell ref="QLW20:QMB20"/>
    <mergeCell ref="QMC20:QMH20"/>
    <mergeCell ref="QMI20:QMN20"/>
    <mergeCell ref="QMO20:QMT20"/>
    <mergeCell ref="QMU20:QMZ20"/>
    <mergeCell ref="QTY20:QUD20"/>
    <mergeCell ref="QUE20:QUJ20"/>
    <mergeCell ref="QUK20:QUP20"/>
    <mergeCell ref="QUQ20:QUV20"/>
    <mergeCell ref="QUW20:QVB20"/>
    <mergeCell ref="QSU20:QSZ20"/>
    <mergeCell ref="QTA20:QTF20"/>
    <mergeCell ref="QTG20:QTL20"/>
    <mergeCell ref="QTM20:QTR20"/>
    <mergeCell ref="QTS20:QTX20"/>
    <mergeCell ref="QRQ20:QRV20"/>
    <mergeCell ref="QRW20:QSB20"/>
    <mergeCell ref="QSC20:QSH20"/>
    <mergeCell ref="QSI20:QSN20"/>
    <mergeCell ref="QSO20:QST20"/>
    <mergeCell ref="QQM20:QQR20"/>
    <mergeCell ref="QQS20:QQX20"/>
    <mergeCell ref="QQY20:QRD20"/>
    <mergeCell ref="QRE20:QRJ20"/>
    <mergeCell ref="QRK20:QRP20"/>
    <mergeCell ref="QYO20:QYT20"/>
    <mergeCell ref="QYU20:QYZ20"/>
    <mergeCell ref="QZA20:QZF20"/>
    <mergeCell ref="QZG20:QZL20"/>
    <mergeCell ref="QZM20:QZR20"/>
    <mergeCell ref="QXK20:QXP20"/>
    <mergeCell ref="QXQ20:QXV20"/>
    <mergeCell ref="QXW20:QYB20"/>
    <mergeCell ref="QYC20:QYH20"/>
    <mergeCell ref="QYI20:QYN20"/>
    <mergeCell ref="QWG20:QWL20"/>
    <mergeCell ref="QWM20:QWR20"/>
    <mergeCell ref="QWS20:QWX20"/>
    <mergeCell ref="QWY20:QXD20"/>
    <mergeCell ref="QXE20:QXJ20"/>
    <mergeCell ref="QVC20:QVH20"/>
    <mergeCell ref="QVI20:QVN20"/>
    <mergeCell ref="QVO20:QVT20"/>
    <mergeCell ref="QVU20:QVZ20"/>
    <mergeCell ref="QWA20:QWF20"/>
    <mergeCell ref="RDE20:RDJ20"/>
    <mergeCell ref="RDK20:RDP20"/>
    <mergeCell ref="RDQ20:RDV20"/>
    <mergeCell ref="RDW20:REB20"/>
    <mergeCell ref="REC20:REH20"/>
    <mergeCell ref="RCA20:RCF20"/>
    <mergeCell ref="RCG20:RCL20"/>
    <mergeCell ref="RCM20:RCR20"/>
    <mergeCell ref="RCS20:RCX20"/>
    <mergeCell ref="RCY20:RDD20"/>
    <mergeCell ref="RAW20:RBB20"/>
    <mergeCell ref="RBC20:RBH20"/>
    <mergeCell ref="RBI20:RBN20"/>
    <mergeCell ref="RBO20:RBT20"/>
    <mergeCell ref="RBU20:RBZ20"/>
    <mergeCell ref="QZS20:QZX20"/>
    <mergeCell ref="QZY20:RAD20"/>
    <mergeCell ref="RAE20:RAJ20"/>
    <mergeCell ref="RAK20:RAP20"/>
    <mergeCell ref="RAQ20:RAV20"/>
    <mergeCell ref="RHU20:RHZ20"/>
    <mergeCell ref="RIA20:RIF20"/>
    <mergeCell ref="RIG20:RIL20"/>
    <mergeCell ref="RIM20:RIR20"/>
    <mergeCell ref="RIS20:RIX20"/>
    <mergeCell ref="RGQ20:RGV20"/>
    <mergeCell ref="RGW20:RHB20"/>
    <mergeCell ref="RHC20:RHH20"/>
    <mergeCell ref="RHI20:RHN20"/>
    <mergeCell ref="RHO20:RHT20"/>
    <mergeCell ref="RFM20:RFR20"/>
    <mergeCell ref="RFS20:RFX20"/>
    <mergeCell ref="RFY20:RGD20"/>
    <mergeCell ref="RGE20:RGJ20"/>
    <mergeCell ref="RGK20:RGP20"/>
    <mergeCell ref="REI20:REN20"/>
    <mergeCell ref="REO20:RET20"/>
    <mergeCell ref="REU20:REZ20"/>
    <mergeCell ref="RFA20:RFF20"/>
    <mergeCell ref="RFG20:RFL20"/>
    <mergeCell ref="RMK20:RMP20"/>
    <mergeCell ref="RMQ20:RMV20"/>
    <mergeCell ref="RMW20:RNB20"/>
    <mergeCell ref="RNC20:RNH20"/>
    <mergeCell ref="RNI20:RNN20"/>
    <mergeCell ref="RLG20:RLL20"/>
    <mergeCell ref="RLM20:RLR20"/>
    <mergeCell ref="RLS20:RLX20"/>
    <mergeCell ref="RLY20:RMD20"/>
    <mergeCell ref="RME20:RMJ20"/>
    <mergeCell ref="RKC20:RKH20"/>
    <mergeCell ref="RKI20:RKN20"/>
    <mergeCell ref="RKO20:RKT20"/>
    <mergeCell ref="RKU20:RKZ20"/>
    <mergeCell ref="RLA20:RLF20"/>
    <mergeCell ref="RIY20:RJD20"/>
    <mergeCell ref="RJE20:RJJ20"/>
    <mergeCell ref="RJK20:RJP20"/>
    <mergeCell ref="RJQ20:RJV20"/>
    <mergeCell ref="RJW20:RKB20"/>
    <mergeCell ref="RRA20:RRF20"/>
    <mergeCell ref="RRG20:RRL20"/>
    <mergeCell ref="RRM20:RRR20"/>
    <mergeCell ref="RRS20:RRX20"/>
    <mergeCell ref="RRY20:RSD20"/>
    <mergeCell ref="RPW20:RQB20"/>
    <mergeCell ref="RQC20:RQH20"/>
    <mergeCell ref="RQI20:RQN20"/>
    <mergeCell ref="RQO20:RQT20"/>
    <mergeCell ref="RQU20:RQZ20"/>
    <mergeCell ref="ROS20:ROX20"/>
    <mergeCell ref="ROY20:RPD20"/>
    <mergeCell ref="RPE20:RPJ20"/>
    <mergeCell ref="RPK20:RPP20"/>
    <mergeCell ref="RPQ20:RPV20"/>
    <mergeCell ref="RNO20:RNT20"/>
    <mergeCell ref="RNU20:RNZ20"/>
    <mergeCell ref="ROA20:ROF20"/>
    <mergeCell ref="ROG20:ROL20"/>
    <mergeCell ref="ROM20:ROR20"/>
    <mergeCell ref="RVQ20:RVV20"/>
    <mergeCell ref="RVW20:RWB20"/>
    <mergeCell ref="RWC20:RWH20"/>
    <mergeCell ref="RWI20:RWN20"/>
    <mergeCell ref="RWO20:RWT20"/>
    <mergeCell ref="RUM20:RUR20"/>
    <mergeCell ref="RUS20:RUX20"/>
    <mergeCell ref="RUY20:RVD20"/>
    <mergeCell ref="RVE20:RVJ20"/>
    <mergeCell ref="RVK20:RVP20"/>
    <mergeCell ref="RTI20:RTN20"/>
    <mergeCell ref="RTO20:RTT20"/>
    <mergeCell ref="RTU20:RTZ20"/>
    <mergeCell ref="RUA20:RUF20"/>
    <mergeCell ref="RUG20:RUL20"/>
    <mergeCell ref="RSE20:RSJ20"/>
    <mergeCell ref="RSK20:RSP20"/>
    <mergeCell ref="RSQ20:RSV20"/>
    <mergeCell ref="RSW20:RTB20"/>
    <mergeCell ref="RTC20:RTH20"/>
    <mergeCell ref="SAG20:SAL20"/>
    <mergeCell ref="SAM20:SAR20"/>
    <mergeCell ref="SAS20:SAX20"/>
    <mergeCell ref="SAY20:SBD20"/>
    <mergeCell ref="SBE20:SBJ20"/>
    <mergeCell ref="RZC20:RZH20"/>
    <mergeCell ref="RZI20:RZN20"/>
    <mergeCell ref="RZO20:RZT20"/>
    <mergeCell ref="RZU20:RZZ20"/>
    <mergeCell ref="SAA20:SAF20"/>
    <mergeCell ref="RXY20:RYD20"/>
    <mergeCell ref="RYE20:RYJ20"/>
    <mergeCell ref="RYK20:RYP20"/>
    <mergeCell ref="RYQ20:RYV20"/>
    <mergeCell ref="RYW20:RZB20"/>
    <mergeCell ref="RWU20:RWZ20"/>
    <mergeCell ref="RXA20:RXF20"/>
    <mergeCell ref="RXG20:RXL20"/>
    <mergeCell ref="RXM20:RXR20"/>
    <mergeCell ref="RXS20:RXX20"/>
    <mergeCell ref="SEW20:SFB20"/>
    <mergeCell ref="SFC20:SFH20"/>
    <mergeCell ref="SFI20:SFN20"/>
    <mergeCell ref="SFO20:SFT20"/>
    <mergeCell ref="SFU20:SFZ20"/>
    <mergeCell ref="SDS20:SDX20"/>
    <mergeCell ref="SDY20:SED20"/>
    <mergeCell ref="SEE20:SEJ20"/>
    <mergeCell ref="SEK20:SEP20"/>
    <mergeCell ref="SEQ20:SEV20"/>
    <mergeCell ref="SCO20:SCT20"/>
    <mergeCell ref="SCU20:SCZ20"/>
    <mergeCell ref="SDA20:SDF20"/>
    <mergeCell ref="SDG20:SDL20"/>
    <mergeCell ref="SDM20:SDR20"/>
    <mergeCell ref="SBK20:SBP20"/>
    <mergeCell ref="SBQ20:SBV20"/>
    <mergeCell ref="SBW20:SCB20"/>
    <mergeCell ref="SCC20:SCH20"/>
    <mergeCell ref="SCI20:SCN20"/>
    <mergeCell ref="SJM20:SJR20"/>
    <mergeCell ref="SJS20:SJX20"/>
    <mergeCell ref="SJY20:SKD20"/>
    <mergeCell ref="SKE20:SKJ20"/>
    <mergeCell ref="SKK20:SKP20"/>
    <mergeCell ref="SII20:SIN20"/>
    <mergeCell ref="SIO20:SIT20"/>
    <mergeCell ref="SIU20:SIZ20"/>
    <mergeCell ref="SJA20:SJF20"/>
    <mergeCell ref="SJG20:SJL20"/>
    <mergeCell ref="SHE20:SHJ20"/>
    <mergeCell ref="SHK20:SHP20"/>
    <mergeCell ref="SHQ20:SHV20"/>
    <mergeCell ref="SHW20:SIB20"/>
    <mergeCell ref="SIC20:SIH20"/>
    <mergeCell ref="SGA20:SGF20"/>
    <mergeCell ref="SGG20:SGL20"/>
    <mergeCell ref="SGM20:SGR20"/>
    <mergeCell ref="SGS20:SGX20"/>
    <mergeCell ref="SGY20:SHD20"/>
    <mergeCell ref="SOC20:SOH20"/>
    <mergeCell ref="SOI20:SON20"/>
    <mergeCell ref="SOO20:SOT20"/>
    <mergeCell ref="SOU20:SOZ20"/>
    <mergeCell ref="SPA20:SPF20"/>
    <mergeCell ref="SMY20:SND20"/>
    <mergeCell ref="SNE20:SNJ20"/>
    <mergeCell ref="SNK20:SNP20"/>
    <mergeCell ref="SNQ20:SNV20"/>
    <mergeCell ref="SNW20:SOB20"/>
    <mergeCell ref="SLU20:SLZ20"/>
    <mergeCell ref="SMA20:SMF20"/>
    <mergeCell ref="SMG20:SML20"/>
    <mergeCell ref="SMM20:SMR20"/>
    <mergeCell ref="SMS20:SMX20"/>
    <mergeCell ref="SKQ20:SKV20"/>
    <mergeCell ref="SKW20:SLB20"/>
    <mergeCell ref="SLC20:SLH20"/>
    <mergeCell ref="SLI20:SLN20"/>
    <mergeCell ref="SLO20:SLT20"/>
    <mergeCell ref="SSS20:SSX20"/>
    <mergeCell ref="SSY20:STD20"/>
    <mergeCell ref="STE20:STJ20"/>
    <mergeCell ref="STK20:STP20"/>
    <mergeCell ref="STQ20:STV20"/>
    <mergeCell ref="SRO20:SRT20"/>
    <mergeCell ref="SRU20:SRZ20"/>
    <mergeCell ref="SSA20:SSF20"/>
    <mergeCell ref="SSG20:SSL20"/>
    <mergeCell ref="SSM20:SSR20"/>
    <mergeCell ref="SQK20:SQP20"/>
    <mergeCell ref="SQQ20:SQV20"/>
    <mergeCell ref="SQW20:SRB20"/>
    <mergeCell ref="SRC20:SRH20"/>
    <mergeCell ref="SRI20:SRN20"/>
    <mergeCell ref="SPG20:SPL20"/>
    <mergeCell ref="SPM20:SPR20"/>
    <mergeCell ref="SPS20:SPX20"/>
    <mergeCell ref="SPY20:SQD20"/>
    <mergeCell ref="SQE20:SQJ20"/>
    <mergeCell ref="SXI20:SXN20"/>
    <mergeCell ref="SXO20:SXT20"/>
    <mergeCell ref="SXU20:SXZ20"/>
    <mergeCell ref="SYA20:SYF20"/>
    <mergeCell ref="SYG20:SYL20"/>
    <mergeCell ref="SWE20:SWJ20"/>
    <mergeCell ref="SWK20:SWP20"/>
    <mergeCell ref="SWQ20:SWV20"/>
    <mergeCell ref="SWW20:SXB20"/>
    <mergeCell ref="SXC20:SXH20"/>
    <mergeCell ref="SVA20:SVF20"/>
    <mergeCell ref="SVG20:SVL20"/>
    <mergeCell ref="SVM20:SVR20"/>
    <mergeCell ref="SVS20:SVX20"/>
    <mergeCell ref="SVY20:SWD20"/>
    <mergeCell ref="STW20:SUB20"/>
    <mergeCell ref="SUC20:SUH20"/>
    <mergeCell ref="SUI20:SUN20"/>
    <mergeCell ref="SUO20:SUT20"/>
    <mergeCell ref="SUU20:SUZ20"/>
    <mergeCell ref="TBY20:TCD20"/>
    <mergeCell ref="TCE20:TCJ20"/>
    <mergeCell ref="TCK20:TCP20"/>
    <mergeCell ref="TCQ20:TCV20"/>
    <mergeCell ref="TCW20:TDB20"/>
    <mergeCell ref="TAU20:TAZ20"/>
    <mergeCell ref="TBA20:TBF20"/>
    <mergeCell ref="TBG20:TBL20"/>
    <mergeCell ref="TBM20:TBR20"/>
    <mergeCell ref="TBS20:TBX20"/>
    <mergeCell ref="SZQ20:SZV20"/>
    <mergeCell ref="SZW20:TAB20"/>
    <mergeCell ref="TAC20:TAH20"/>
    <mergeCell ref="TAI20:TAN20"/>
    <mergeCell ref="TAO20:TAT20"/>
    <mergeCell ref="SYM20:SYR20"/>
    <mergeCell ref="SYS20:SYX20"/>
    <mergeCell ref="SYY20:SZD20"/>
    <mergeCell ref="SZE20:SZJ20"/>
    <mergeCell ref="SZK20:SZP20"/>
    <mergeCell ref="TGO20:TGT20"/>
    <mergeCell ref="TGU20:TGZ20"/>
    <mergeCell ref="THA20:THF20"/>
    <mergeCell ref="THG20:THL20"/>
    <mergeCell ref="THM20:THR20"/>
    <mergeCell ref="TFK20:TFP20"/>
    <mergeCell ref="TFQ20:TFV20"/>
    <mergeCell ref="TFW20:TGB20"/>
    <mergeCell ref="TGC20:TGH20"/>
    <mergeCell ref="TGI20:TGN20"/>
    <mergeCell ref="TEG20:TEL20"/>
    <mergeCell ref="TEM20:TER20"/>
    <mergeCell ref="TES20:TEX20"/>
    <mergeCell ref="TEY20:TFD20"/>
    <mergeCell ref="TFE20:TFJ20"/>
    <mergeCell ref="TDC20:TDH20"/>
    <mergeCell ref="TDI20:TDN20"/>
    <mergeCell ref="TDO20:TDT20"/>
    <mergeCell ref="TDU20:TDZ20"/>
    <mergeCell ref="TEA20:TEF20"/>
    <mergeCell ref="TLE20:TLJ20"/>
    <mergeCell ref="TLK20:TLP20"/>
    <mergeCell ref="TLQ20:TLV20"/>
    <mergeCell ref="TLW20:TMB20"/>
    <mergeCell ref="TMC20:TMH20"/>
    <mergeCell ref="TKA20:TKF20"/>
    <mergeCell ref="TKG20:TKL20"/>
    <mergeCell ref="TKM20:TKR20"/>
    <mergeCell ref="TKS20:TKX20"/>
    <mergeCell ref="TKY20:TLD20"/>
    <mergeCell ref="TIW20:TJB20"/>
    <mergeCell ref="TJC20:TJH20"/>
    <mergeCell ref="TJI20:TJN20"/>
    <mergeCell ref="TJO20:TJT20"/>
    <mergeCell ref="TJU20:TJZ20"/>
    <mergeCell ref="THS20:THX20"/>
    <mergeCell ref="THY20:TID20"/>
    <mergeCell ref="TIE20:TIJ20"/>
    <mergeCell ref="TIK20:TIP20"/>
    <mergeCell ref="TIQ20:TIV20"/>
    <mergeCell ref="TPU20:TPZ20"/>
    <mergeCell ref="TQA20:TQF20"/>
    <mergeCell ref="TQG20:TQL20"/>
    <mergeCell ref="TQM20:TQR20"/>
    <mergeCell ref="TQS20:TQX20"/>
    <mergeCell ref="TOQ20:TOV20"/>
    <mergeCell ref="TOW20:TPB20"/>
    <mergeCell ref="TPC20:TPH20"/>
    <mergeCell ref="TPI20:TPN20"/>
    <mergeCell ref="TPO20:TPT20"/>
    <mergeCell ref="TNM20:TNR20"/>
    <mergeCell ref="TNS20:TNX20"/>
    <mergeCell ref="TNY20:TOD20"/>
    <mergeCell ref="TOE20:TOJ20"/>
    <mergeCell ref="TOK20:TOP20"/>
    <mergeCell ref="TMI20:TMN20"/>
    <mergeCell ref="TMO20:TMT20"/>
    <mergeCell ref="TMU20:TMZ20"/>
    <mergeCell ref="TNA20:TNF20"/>
    <mergeCell ref="TNG20:TNL20"/>
    <mergeCell ref="TUK20:TUP20"/>
    <mergeCell ref="TUQ20:TUV20"/>
    <mergeCell ref="TUW20:TVB20"/>
    <mergeCell ref="TVC20:TVH20"/>
    <mergeCell ref="TVI20:TVN20"/>
    <mergeCell ref="TTG20:TTL20"/>
    <mergeCell ref="TTM20:TTR20"/>
    <mergeCell ref="TTS20:TTX20"/>
    <mergeCell ref="TTY20:TUD20"/>
    <mergeCell ref="TUE20:TUJ20"/>
    <mergeCell ref="TSC20:TSH20"/>
    <mergeCell ref="TSI20:TSN20"/>
    <mergeCell ref="TSO20:TST20"/>
    <mergeCell ref="TSU20:TSZ20"/>
    <mergeCell ref="TTA20:TTF20"/>
    <mergeCell ref="TQY20:TRD20"/>
    <mergeCell ref="TRE20:TRJ20"/>
    <mergeCell ref="TRK20:TRP20"/>
    <mergeCell ref="TRQ20:TRV20"/>
    <mergeCell ref="TRW20:TSB20"/>
    <mergeCell ref="TZA20:TZF20"/>
    <mergeCell ref="TZG20:TZL20"/>
    <mergeCell ref="TZM20:TZR20"/>
    <mergeCell ref="TZS20:TZX20"/>
    <mergeCell ref="TZY20:UAD20"/>
    <mergeCell ref="TXW20:TYB20"/>
    <mergeCell ref="TYC20:TYH20"/>
    <mergeCell ref="TYI20:TYN20"/>
    <mergeCell ref="TYO20:TYT20"/>
    <mergeCell ref="TYU20:TYZ20"/>
    <mergeCell ref="TWS20:TWX20"/>
    <mergeCell ref="TWY20:TXD20"/>
    <mergeCell ref="TXE20:TXJ20"/>
    <mergeCell ref="TXK20:TXP20"/>
    <mergeCell ref="TXQ20:TXV20"/>
    <mergeCell ref="TVO20:TVT20"/>
    <mergeCell ref="TVU20:TVZ20"/>
    <mergeCell ref="TWA20:TWF20"/>
    <mergeCell ref="TWG20:TWL20"/>
    <mergeCell ref="TWM20:TWR20"/>
    <mergeCell ref="UDQ20:UDV20"/>
    <mergeCell ref="UDW20:UEB20"/>
    <mergeCell ref="UEC20:UEH20"/>
    <mergeCell ref="UEI20:UEN20"/>
    <mergeCell ref="UEO20:UET20"/>
    <mergeCell ref="UCM20:UCR20"/>
    <mergeCell ref="UCS20:UCX20"/>
    <mergeCell ref="UCY20:UDD20"/>
    <mergeCell ref="UDE20:UDJ20"/>
    <mergeCell ref="UDK20:UDP20"/>
    <mergeCell ref="UBI20:UBN20"/>
    <mergeCell ref="UBO20:UBT20"/>
    <mergeCell ref="UBU20:UBZ20"/>
    <mergeCell ref="UCA20:UCF20"/>
    <mergeCell ref="UCG20:UCL20"/>
    <mergeCell ref="UAE20:UAJ20"/>
    <mergeCell ref="UAK20:UAP20"/>
    <mergeCell ref="UAQ20:UAV20"/>
    <mergeCell ref="UAW20:UBB20"/>
    <mergeCell ref="UBC20:UBH20"/>
    <mergeCell ref="UIG20:UIL20"/>
    <mergeCell ref="UIM20:UIR20"/>
    <mergeCell ref="UIS20:UIX20"/>
    <mergeCell ref="UIY20:UJD20"/>
    <mergeCell ref="UJE20:UJJ20"/>
    <mergeCell ref="UHC20:UHH20"/>
    <mergeCell ref="UHI20:UHN20"/>
    <mergeCell ref="UHO20:UHT20"/>
    <mergeCell ref="UHU20:UHZ20"/>
    <mergeCell ref="UIA20:UIF20"/>
    <mergeCell ref="UFY20:UGD20"/>
    <mergeCell ref="UGE20:UGJ20"/>
    <mergeCell ref="UGK20:UGP20"/>
    <mergeCell ref="UGQ20:UGV20"/>
    <mergeCell ref="UGW20:UHB20"/>
    <mergeCell ref="UEU20:UEZ20"/>
    <mergeCell ref="UFA20:UFF20"/>
    <mergeCell ref="UFG20:UFL20"/>
    <mergeCell ref="UFM20:UFR20"/>
    <mergeCell ref="UFS20:UFX20"/>
    <mergeCell ref="UMW20:UNB20"/>
    <mergeCell ref="UNC20:UNH20"/>
    <mergeCell ref="UNI20:UNN20"/>
    <mergeCell ref="UNO20:UNT20"/>
    <mergeCell ref="UNU20:UNZ20"/>
    <mergeCell ref="ULS20:ULX20"/>
    <mergeCell ref="ULY20:UMD20"/>
    <mergeCell ref="UME20:UMJ20"/>
    <mergeCell ref="UMK20:UMP20"/>
    <mergeCell ref="UMQ20:UMV20"/>
    <mergeCell ref="UKO20:UKT20"/>
    <mergeCell ref="UKU20:UKZ20"/>
    <mergeCell ref="ULA20:ULF20"/>
    <mergeCell ref="ULG20:ULL20"/>
    <mergeCell ref="ULM20:ULR20"/>
    <mergeCell ref="UJK20:UJP20"/>
    <mergeCell ref="UJQ20:UJV20"/>
    <mergeCell ref="UJW20:UKB20"/>
    <mergeCell ref="UKC20:UKH20"/>
    <mergeCell ref="UKI20:UKN20"/>
    <mergeCell ref="URM20:URR20"/>
    <mergeCell ref="URS20:URX20"/>
    <mergeCell ref="URY20:USD20"/>
    <mergeCell ref="USE20:USJ20"/>
    <mergeCell ref="USK20:USP20"/>
    <mergeCell ref="UQI20:UQN20"/>
    <mergeCell ref="UQO20:UQT20"/>
    <mergeCell ref="UQU20:UQZ20"/>
    <mergeCell ref="URA20:URF20"/>
    <mergeCell ref="URG20:URL20"/>
    <mergeCell ref="UPE20:UPJ20"/>
    <mergeCell ref="UPK20:UPP20"/>
    <mergeCell ref="UPQ20:UPV20"/>
    <mergeCell ref="UPW20:UQB20"/>
    <mergeCell ref="UQC20:UQH20"/>
    <mergeCell ref="UOA20:UOF20"/>
    <mergeCell ref="UOG20:UOL20"/>
    <mergeCell ref="UOM20:UOR20"/>
    <mergeCell ref="UOS20:UOX20"/>
    <mergeCell ref="UOY20:UPD20"/>
    <mergeCell ref="UWC20:UWH20"/>
    <mergeCell ref="UWI20:UWN20"/>
    <mergeCell ref="UWO20:UWT20"/>
    <mergeCell ref="UWU20:UWZ20"/>
    <mergeCell ref="UXA20:UXF20"/>
    <mergeCell ref="UUY20:UVD20"/>
    <mergeCell ref="UVE20:UVJ20"/>
    <mergeCell ref="UVK20:UVP20"/>
    <mergeCell ref="UVQ20:UVV20"/>
    <mergeCell ref="UVW20:UWB20"/>
    <mergeCell ref="UTU20:UTZ20"/>
    <mergeCell ref="UUA20:UUF20"/>
    <mergeCell ref="UUG20:UUL20"/>
    <mergeCell ref="UUM20:UUR20"/>
    <mergeCell ref="UUS20:UUX20"/>
    <mergeCell ref="USQ20:USV20"/>
    <mergeCell ref="USW20:UTB20"/>
    <mergeCell ref="UTC20:UTH20"/>
    <mergeCell ref="UTI20:UTN20"/>
    <mergeCell ref="UTO20:UTT20"/>
    <mergeCell ref="VAS20:VAX20"/>
    <mergeCell ref="VAY20:VBD20"/>
    <mergeCell ref="VBE20:VBJ20"/>
    <mergeCell ref="VBK20:VBP20"/>
    <mergeCell ref="VBQ20:VBV20"/>
    <mergeCell ref="UZO20:UZT20"/>
    <mergeCell ref="UZU20:UZZ20"/>
    <mergeCell ref="VAA20:VAF20"/>
    <mergeCell ref="VAG20:VAL20"/>
    <mergeCell ref="VAM20:VAR20"/>
    <mergeCell ref="UYK20:UYP20"/>
    <mergeCell ref="UYQ20:UYV20"/>
    <mergeCell ref="UYW20:UZB20"/>
    <mergeCell ref="UZC20:UZH20"/>
    <mergeCell ref="UZI20:UZN20"/>
    <mergeCell ref="UXG20:UXL20"/>
    <mergeCell ref="UXM20:UXR20"/>
    <mergeCell ref="UXS20:UXX20"/>
    <mergeCell ref="UXY20:UYD20"/>
    <mergeCell ref="UYE20:UYJ20"/>
    <mergeCell ref="VFI20:VFN20"/>
    <mergeCell ref="VFO20:VFT20"/>
    <mergeCell ref="VFU20:VFZ20"/>
    <mergeCell ref="VGA20:VGF20"/>
    <mergeCell ref="VGG20:VGL20"/>
    <mergeCell ref="VEE20:VEJ20"/>
    <mergeCell ref="VEK20:VEP20"/>
    <mergeCell ref="VEQ20:VEV20"/>
    <mergeCell ref="VEW20:VFB20"/>
    <mergeCell ref="VFC20:VFH20"/>
    <mergeCell ref="VDA20:VDF20"/>
    <mergeCell ref="VDG20:VDL20"/>
    <mergeCell ref="VDM20:VDR20"/>
    <mergeCell ref="VDS20:VDX20"/>
    <mergeCell ref="VDY20:VED20"/>
    <mergeCell ref="VBW20:VCB20"/>
    <mergeCell ref="VCC20:VCH20"/>
    <mergeCell ref="VCI20:VCN20"/>
    <mergeCell ref="VCO20:VCT20"/>
    <mergeCell ref="VCU20:VCZ20"/>
    <mergeCell ref="VJY20:VKD20"/>
    <mergeCell ref="VKE20:VKJ20"/>
    <mergeCell ref="VKK20:VKP20"/>
    <mergeCell ref="VKQ20:VKV20"/>
    <mergeCell ref="VKW20:VLB20"/>
    <mergeCell ref="VIU20:VIZ20"/>
    <mergeCell ref="VJA20:VJF20"/>
    <mergeCell ref="VJG20:VJL20"/>
    <mergeCell ref="VJM20:VJR20"/>
    <mergeCell ref="VJS20:VJX20"/>
    <mergeCell ref="VHQ20:VHV20"/>
    <mergeCell ref="VHW20:VIB20"/>
    <mergeCell ref="VIC20:VIH20"/>
    <mergeCell ref="VII20:VIN20"/>
    <mergeCell ref="VIO20:VIT20"/>
    <mergeCell ref="VGM20:VGR20"/>
    <mergeCell ref="VGS20:VGX20"/>
    <mergeCell ref="VGY20:VHD20"/>
    <mergeCell ref="VHE20:VHJ20"/>
    <mergeCell ref="VHK20:VHP20"/>
    <mergeCell ref="VOO20:VOT20"/>
    <mergeCell ref="VOU20:VOZ20"/>
    <mergeCell ref="VPA20:VPF20"/>
    <mergeCell ref="VPG20:VPL20"/>
    <mergeCell ref="VPM20:VPR20"/>
    <mergeCell ref="VNK20:VNP20"/>
    <mergeCell ref="VNQ20:VNV20"/>
    <mergeCell ref="VNW20:VOB20"/>
    <mergeCell ref="VOC20:VOH20"/>
    <mergeCell ref="VOI20:VON20"/>
    <mergeCell ref="VMG20:VML20"/>
    <mergeCell ref="VMM20:VMR20"/>
    <mergeCell ref="VMS20:VMX20"/>
    <mergeCell ref="VMY20:VND20"/>
    <mergeCell ref="VNE20:VNJ20"/>
    <mergeCell ref="VLC20:VLH20"/>
    <mergeCell ref="VLI20:VLN20"/>
    <mergeCell ref="VLO20:VLT20"/>
    <mergeCell ref="VLU20:VLZ20"/>
    <mergeCell ref="VMA20:VMF20"/>
    <mergeCell ref="VTE20:VTJ20"/>
    <mergeCell ref="VTK20:VTP20"/>
    <mergeCell ref="VTQ20:VTV20"/>
    <mergeCell ref="VTW20:VUB20"/>
    <mergeCell ref="VUC20:VUH20"/>
    <mergeCell ref="VSA20:VSF20"/>
    <mergeCell ref="VSG20:VSL20"/>
    <mergeCell ref="VSM20:VSR20"/>
    <mergeCell ref="VSS20:VSX20"/>
    <mergeCell ref="VSY20:VTD20"/>
    <mergeCell ref="VQW20:VRB20"/>
    <mergeCell ref="VRC20:VRH20"/>
    <mergeCell ref="VRI20:VRN20"/>
    <mergeCell ref="VRO20:VRT20"/>
    <mergeCell ref="VRU20:VRZ20"/>
    <mergeCell ref="VPS20:VPX20"/>
    <mergeCell ref="VPY20:VQD20"/>
    <mergeCell ref="VQE20:VQJ20"/>
    <mergeCell ref="VQK20:VQP20"/>
    <mergeCell ref="VQQ20:VQV20"/>
    <mergeCell ref="VXU20:VXZ20"/>
    <mergeCell ref="VYA20:VYF20"/>
    <mergeCell ref="VYG20:VYL20"/>
    <mergeCell ref="VYM20:VYR20"/>
    <mergeCell ref="VYS20:VYX20"/>
    <mergeCell ref="VWQ20:VWV20"/>
    <mergeCell ref="VWW20:VXB20"/>
    <mergeCell ref="VXC20:VXH20"/>
    <mergeCell ref="VXI20:VXN20"/>
    <mergeCell ref="VXO20:VXT20"/>
    <mergeCell ref="VVM20:VVR20"/>
    <mergeCell ref="VVS20:VVX20"/>
    <mergeCell ref="VVY20:VWD20"/>
    <mergeCell ref="VWE20:VWJ20"/>
    <mergeCell ref="VWK20:VWP20"/>
    <mergeCell ref="VUI20:VUN20"/>
    <mergeCell ref="VUO20:VUT20"/>
    <mergeCell ref="VUU20:VUZ20"/>
    <mergeCell ref="VVA20:VVF20"/>
    <mergeCell ref="VVG20:VVL20"/>
    <mergeCell ref="WCK20:WCP20"/>
    <mergeCell ref="WCQ20:WCV20"/>
    <mergeCell ref="WCW20:WDB20"/>
    <mergeCell ref="WDC20:WDH20"/>
    <mergeCell ref="WDI20:WDN20"/>
    <mergeCell ref="WBG20:WBL20"/>
    <mergeCell ref="WBM20:WBR20"/>
    <mergeCell ref="WBS20:WBX20"/>
    <mergeCell ref="WBY20:WCD20"/>
    <mergeCell ref="WCE20:WCJ20"/>
    <mergeCell ref="WAC20:WAH20"/>
    <mergeCell ref="WAI20:WAN20"/>
    <mergeCell ref="WAO20:WAT20"/>
    <mergeCell ref="WAU20:WAZ20"/>
    <mergeCell ref="WBA20:WBF20"/>
    <mergeCell ref="VYY20:VZD20"/>
    <mergeCell ref="VZE20:VZJ20"/>
    <mergeCell ref="VZK20:VZP20"/>
    <mergeCell ref="VZQ20:VZV20"/>
    <mergeCell ref="VZW20:WAB20"/>
    <mergeCell ref="WHA20:WHF20"/>
    <mergeCell ref="WHG20:WHL20"/>
    <mergeCell ref="WHM20:WHR20"/>
    <mergeCell ref="WHS20:WHX20"/>
    <mergeCell ref="WHY20:WID20"/>
    <mergeCell ref="WFW20:WGB20"/>
    <mergeCell ref="WGC20:WGH20"/>
    <mergeCell ref="WGI20:WGN20"/>
    <mergeCell ref="WGO20:WGT20"/>
    <mergeCell ref="WGU20:WGZ20"/>
    <mergeCell ref="WES20:WEX20"/>
    <mergeCell ref="WEY20:WFD20"/>
    <mergeCell ref="WFE20:WFJ20"/>
    <mergeCell ref="WFK20:WFP20"/>
    <mergeCell ref="WFQ20:WFV20"/>
    <mergeCell ref="WDO20:WDT20"/>
    <mergeCell ref="WDU20:WDZ20"/>
    <mergeCell ref="WEA20:WEF20"/>
    <mergeCell ref="WEG20:WEL20"/>
    <mergeCell ref="WEM20:WER20"/>
    <mergeCell ref="WLQ20:WLV20"/>
    <mergeCell ref="WLW20:WMB20"/>
    <mergeCell ref="WMC20:WMH20"/>
    <mergeCell ref="WMI20:WMN20"/>
    <mergeCell ref="WMO20:WMT20"/>
    <mergeCell ref="WKM20:WKR20"/>
    <mergeCell ref="WKS20:WKX20"/>
    <mergeCell ref="WKY20:WLD20"/>
    <mergeCell ref="WLE20:WLJ20"/>
    <mergeCell ref="WLK20:WLP20"/>
    <mergeCell ref="WJI20:WJN20"/>
    <mergeCell ref="WJO20:WJT20"/>
    <mergeCell ref="WJU20:WJZ20"/>
    <mergeCell ref="WKA20:WKF20"/>
    <mergeCell ref="WKG20:WKL20"/>
    <mergeCell ref="WIE20:WIJ20"/>
    <mergeCell ref="WIK20:WIP20"/>
    <mergeCell ref="WIQ20:WIV20"/>
    <mergeCell ref="WIW20:WJB20"/>
    <mergeCell ref="WJC20:WJH20"/>
    <mergeCell ref="WQG20:WQL20"/>
    <mergeCell ref="WQM20:WQR20"/>
    <mergeCell ref="WQS20:WQX20"/>
    <mergeCell ref="WQY20:WRD20"/>
    <mergeCell ref="WRE20:WRJ20"/>
    <mergeCell ref="WPC20:WPH20"/>
    <mergeCell ref="WPI20:WPN20"/>
    <mergeCell ref="WPO20:WPT20"/>
    <mergeCell ref="WPU20:WPZ20"/>
    <mergeCell ref="WQA20:WQF20"/>
    <mergeCell ref="WNY20:WOD20"/>
    <mergeCell ref="WOE20:WOJ20"/>
    <mergeCell ref="WOK20:WOP20"/>
    <mergeCell ref="WOQ20:WOV20"/>
    <mergeCell ref="WOW20:WPB20"/>
    <mergeCell ref="WMU20:WMZ20"/>
    <mergeCell ref="WNA20:WNF20"/>
    <mergeCell ref="WNG20:WNL20"/>
    <mergeCell ref="WNM20:WNR20"/>
    <mergeCell ref="WNS20:WNX20"/>
    <mergeCell ref="WUW20:WVB20"/>
    <mergeCell ref="WVC20:WVH20"/>
    <mergeCell ref="WVI20:WVN20"/>
    <mergeCell ref="WVO20:WVT20"/>
    <mergeCell ref="WVU20:WVZ20"/>
    <mergeCell ref="WTS20:WTX20"/>
    <mergeCell ref="WTY20:WUD20"/>
    <mergeCell ref="WUE20:WUJ20"/>
    <mergeCell ref="WUK20:WUP20"/>
    <mergeCell ref="WUQ20:WUV20"/>
    <mergeCell ref="WSO20:WST20"/>
    <mergeCell ref="WSU20:WSZ20"/>
    <mergeCell ref="WTA20:WTF20"/>
    <mergeCell ref="WTG20:WTL20"/>
    <mergeCell ref="WTM20:WTR20"/>
    <mergeCell ref="WRK20:WRP20"/>
    <mergeCell ref="WRQ20:WRV20"/>
    <mergeCell ref="WRW20:WSB20"/>
    <mergeCell ref="WSC20:WSH20"/>
    <mergeCell ref="WSI20:WSN20"/>
    <mergeCell ref="WZM20:WZR20"/>
    <mergeCell ref="WZS20:WZX20"/>
    <mergeCell ref="WZY20:XAD20"/>
    <mergeCell ref="XAE20:XAJ20"/>
    <mergeCell ref="XAK20:XAP20"/>
    <mergeCell ref="WYI20:WYN20"/>
    <mergeCell ref="WYO20:WYT20"/>
    <mergeCell ref="WYU20:WYZ20"/>
    <mergeCell ref="WZA20:WZF20"/>
    <mergeCell ref="WZG20:WZL20"/>
    <mergeCell ref="WXE20:WXJ20"/>
    <mergeCell ref="WXK20:WXP20"/>
    <mergeCell ref="WXQ20:WXV20"/>
    <mergeCell ref="WXW20:WYB20"/>
    <mergeCell ref="WYC20:WYH20"/>
    <mergeCell ref="WWA20:WWF20"/>
    <mergeCell ref="WWG20:WWL20"/>
    <mergeCell ref="WWM20:WWR20"/>
    <mergeCell ref="WWS20:WWX20"/>
    <mergeCell ref="WWY20:WXD20"/>
    <mergeCell ref="XEC20:XEH20"/>
    <mergeCell ref="XEI20:XEN20"/>
    <mergeCell ref="XEO20:XET20"/>
    <mergeCell ref="XEU20:XEZ20"/>
    <mergeCell ref="XFA20:XFD20"/>
    <mergeCell ref="XCY20:XDD20"/>
    <mergeCell ref="XDE20:XDJ20"/>
    <mergeCell ref="XDK20:XDP20"/>
    <mergeCell ref="XDQ20:XDV20"/>
    <mergeCell ref="XDW20:XEB20"/>
    <mergeCell ref="XBU20:XBZ20"/>
    <mergeCell ref="XCA20:XCF20"/>
    <mergeCell ref="XCG20:XCL20"/>
    <mergeCell ref="XCM20:XCR20"/>
    <mergeCell ref="XCS20:XCX20"/>
    <mergeCell ref="XAQ20:XAV20"/>
    <mergeCell ref="XAW20:XBB20"/>
    <mergeCell ref="XBC20:XBH20"/>
    <mergeCell ref="XBI20:XBN20"/>
    <mergeCell ref="XBO20:XBT20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  <colBreaks count="1" manualBreakCount="1">
    <brk id="3362" max="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Z93"/>
  <sheetViews>
    <sheetView zoomScale="106" zoomScaleNormal="106" workbookViewId="0">
      <pane xSplit="5" topLeftCell="BU1" activePane="topRight" state="frozen"/>
      <selection pane="topRight" activeCell="BW9" sqref="BW9"/>
    </sheetView>
  </sheetViews>
  <sheetFormatPr defaultRowHeight="12.75"/>
  <cols>
    <col min="1" max="1" width="6.6640625" style="90" customWidth="1"/>
    <col min="2" max="2" width="9.1640625" style="90" customWidth="1"/>
    <col min="3" max="3" width="61.5" style="90" customWidth="1"/>
    <col min="4" max="4" width="16.33203125" style="90" customWidth="1"/>
    <col min="5" max="60" width="13" style="90" customWidth="1"/>
    <col min="61" max="64" width="16" style="90" customWidth="1"/>
    <col min="65" max="67" width="13" style="90" customWidth="1"/>
    <col min="68" max="68" width="16" style="90" customWidth="1"/>
    <col min="69" max="73" width="13" style="90" customWidth="1"/>
    <col min="74" max="74" width="15.1640625" style="90" customWidth="1"/>
    <col min="75" max="75" width="20.83203125" style="90" customWidth="1"/>
    <col min="76" max="76" width="30.33203125" style="90" customWidth="1"/>
    <col min="77" max="77" width="24.5" style="90" hidden="1" customWidth="1"/>
    <col min="78" max="256" width="9.33203125" style="90"/>
    <col min="257" max="257" width="6.6640625" style="90" customWidth="1"/>
    <col min="258" max="258" width="9.1640625" style="90" customWidth="1"/>
    <col min="259" max="259" width="61.5" style="90" customWidth="1"/>
    <col min="260" max="260" width="16.33203125" style="90" customWidth="1"/>
    <col min="261" max="316" width="13" style="90" customWidth="1"/>
    <col min="317" max="320" width="16" style="90" customWidth="1"/>
    <col min="321" max="323" width="13" style="90" customWidth="1"/>
    <col min="324" max="324" width="16" style="90" customWidth="1"/>
    <col min="325" max="329" width="13" style="90" customWidth="1"/>
    <col min="330" max="330" width="15.1640625" style="90" customWidth="1"/>
    <col min="331" max="331" width="20.83203125" style="90" customWidth="1"/>
    <col min="332" max="332" width="30.33203125" style="90" customWidth="1"/>
    <col min="333" max="333" width="0" style="90" hidden="1" customWidth="1"/>
    <col min="334" max="512" width="9.33203125" style="90"/>
    <col min="513" max="513" width="6.6640625" style="90" customWidth="1"/>
    <col min="514" max="514" width="9.1640625" style="90" customWidth="1"/>
    <col min="515" max="515" width="61.5" style="90" customWidth="1"/>
    <col min="516" max="516" width="16.33203125" style="90" customWidth="1"/>
    <col min="517" max="572" width="13" style="90" customWidth="1"/>
    <col min="573" max="576" width="16" style="90" customWidth="1"/>
    <col min="577" max="579" width="13" style="90" customWidth="1"/>
    <col min="580" max="580" width="16" style="90" customWidth="1"/>
    <col min="581" max="585" width="13" style="90" customWidth="1"/>
    <col min="586" max="586" width="15.1640625" style="90" customWidth="1"/>
    <col min="587" max="587" width="20.83203125" style="90" customWidth="1"/>
    <col min="588" max="588" width="30.33203125" style="90" customWidth="1"/>
    <col min="589" max="589" width="0" style="90" hidden="1" customWidth="1"/>
    <col min="590" max="768" width="9.33203125" style="90"/>
    <col min="769" max="769" width="6.6640625" style="90" customWidth="1"/>
    <col min="770" max="770" width="9.1640625" style="90" customWidth="1"/>
    <col min="771" max="771" width="61.5" style="90" customWidth="1"/>
    <col min="772" max="772" width="16.33203125" style="90" customWidth="1"/>
    <col min="773" max="828" width="13" style="90" customWidth="1"/>
    <col min="829" max="832" width="16" style="90" customWidth="1"/>
    <col min="833" max="835" width="13" style="90" customWidth="1"/>
    <col min="836" max="836" width="16" style="90" customWidth="1"/>
    <col min="837" max="841" width="13" style="90" customWidth="1"/>
    <col min="842" max="842" width="15.1640625" style="90" customWidth="1"/>
    <col min="843" max="843" width="20.83203125" style="90" customWidth="1"/>
    <col min="844" max="844" width="30.33203125" style="90" customWidth="1"/>
    <col min="845" max="845" width="0" style="90" hidden="1" customWidth="1"/>
    <col min="846" max="1024" width="9.33203125" style="90"/>
    <col min="1025" max="1025" width="6.6640625" style="90" customWidth="1"/>
    <col min="1026" max="1026" width="9.1640625" style="90" customWidth="1"/>
    <col min="1027" max="1027" width="61.5" style="90" customWidth="1"/>
    <col min="1028" max="1028" width="16.33203125" style="90" customWidth="1"/>
    <col min="1029" max="1084" width="13" style="90" customWidth="1"/>
    <col min="1085" max="1088" width="16" style="90" customWidth="1"/>
    <col min="1089" max="1091" width="13" style="90" customWidth="1"/>
    <col min="1092" max="1092" width="16" style="90" customWidth="1"/>
    <col min="1093" max="1097" width="13" style="90" customWidth="1"/>
    <col min="1098" max="1098" width="15.1640625" style="90" customWidth="1"/>
    <col min="1099" max="1099" width="20.83203125" style="90" customWidth="1"/>
    <col min="1100" max="1100" width="30.33203125" style="90" customWidth="1"/>
    <col min="1101" max="1101" width="0" style="90" hidden="1" customWidth="1"/>
    <col min="1102" max="1280" width="9.33203125" style="90"/>
    <col min="1281" max="1281" width="6.6640625" style="90" customWidth="1"/>
    <col min="1282" max="1282" width="9.1640625" style="90" customWidth="1"/>
    <col min="1283" max="1283" width="61.5" style="90" customWidth="1"/>
    <col min="1284" max="1284" width="16.33203125" style="90" customWidth="1"/>
    <col min="1285" max="1340" width="13" style="90" customWidth="1"/>
    <col min="1341" max="1344" width="16" style="90" customWidth="1"/>
    <col min="1345" max="1347" width="13" style="90" customWidth="1"/>
    <col min="1348" max="1348" width="16" style="90" customWidth="1"/>
    <col min="1349" max="1353" width="13" style="90" customWidth="1"/>
    <col min="1354" max="1354" width="15.1640625" style="90" customWidth="1"/>
    <col min="1355" max="1355" width="20.83203125" style="90" customWidth="1"/>
    <col min="1356" max="1356" width="30.33203125" style="90" customWidth="1"/>
    <col min="1357" max="1357" width="0" style="90" hidden="1" customWidth="1"/>
    <col min="1358" max="1536" width="9.33203125" style="90"/>
    <col min="1537" max="1537" width="6.6640625" style="90" customWidth="1"/>
    <col min="1538" max="1538" width="9.1640625" style="90" customWidth="1"/>
    <col min="1539" max="1539" width="61.5" style="90" customWidth="1"/>
    <col min="1540" max="1540" width="16.33203125" style="90" customWidth="1"/>
    <col min="1541" max="1596" width="13" style="90" customWidth="1"/>
    <col min="1597" max="1600" width="16" style="90" customWidth="1"/>
    <col min="1601" max="1603" width="13" style="90" customWidth="1"/>
    <col min="1604" max="1604" width="16" style="90" customWidth="1"/>
    <col min="1605" max="1609" width="13" style="90" customWidth="1"/>
    <col min="1610" max="1610" width="15.1640625" style="90" customWidth="1"/>
    <col min="1611" max="1611" width="20.83203125" style="90" customWidth="1"/>
    <col min="1612" max="1612" width="30.33203125" style="90" customWidth="1"/>
    <col min="1613" max="1613" width="0" style="90" hidden="1" customWidth="1"/>
    <col min="1614" max="1792" width="9.33203125" style="90"/>
    <col min="1793" max="1793" width="6.6640625" style="90" customWidth="1"/>
    <col min="1794" max="1794" width="9.1640625" style="90" customWidth="1"/>
    <col min="1795" max="1795" width="61.5" style="90" customWidth="1"/>
    <col min="1796" max="1796" width="16.33203125" style="90" customWidth="1"/>
    <col min="1797" max="1852" width="13" style="90" customWidth="1"/>
    <col min="1853" max="1856" width="16" style="90" customWidth="1"/>
    <col min="1857" max="1859" width="13" style="90" customWidth="1"/>
    <col min="1860" max="1860" width="16" style="90" customWidth="1"/>
    <col min="1861" max="1865" width="13" style="90" customWidth="1"/>
    <col min="1866" max="1866" width="15.1640625" style="90" customWidth="1"/>
    <col min="1867" max="1867" width="20.83203125" style="90" customWidth="1"/>
    <col min="1868" max="1868" width="30.33203125" style="90" customWidth="1"/>
    <col min="1869" max="1869" width="0" style="90" hidden="1" customWidth="1"/>
    <col min="1870" max="2048" width="9.33203125" style="90"/>
    <col min="2049" max="2049" width="6.6640625" style="90" customWidth="1"/>
    <col min="2050" max="2050" width="9.1640625" style="90" customWidth="1"/>
    <col min="2051" max="2051" width="61.5" style="90" customWidth="1"/>
    <col min="2052" max="2052" width="16.33203125" style="90" customWidth="1"/>
    <col min="2053" max="2108" width="13" style="90" customWidth="1"/>
    <col min="2109" max="2112" width="16" style="90" customWidth="1"/>
    <col min="2113" max="2115" width="13" style="90" customWidth="1"/>
    <col min="2116" max="2116" width="16" style="90" customWidth="1"/>
    <col min="2117" max="2121" width="13" style="90" customWidth="1"/>
    <col min="2122" max="2122" width="15.1640625" style="90" customWidth="1"/>
    <col min="2123" max="2123" width="20.83203125" style="90" customWidth="1"/>
    <col min="2124" max="2124" width="30.33203125" style="90" customWidth="1"/>
    <col min="2125" max="2125" width="0" style="90" hidden="1" customWidth="1"/>
    <col min="2126" max="2304" width="9.33203125" style="90"/>
    <col min="2305" max="2305" width="6.6640625" style="90" customWidth="1"/>
    <col min="2306" max="2306" width="9.1640625" style="90" customWidth="1"/>
    <col min="2307" max="2307" width="61.5" style="90" customWidth="1"/>
    <col min="2308" max="2308" width="16.33203125" style="90" customWidth="1"/>
    <col min="2309" max="2364" width="13" style="90" customWidth="1"/>
    <col min="2365" max="2368" width="16" style="90" customWidth="1"/>
    <col min="2369" max="2371" width="13" style="90" customWidth="1"/>
    <col min="2372" max="2372" width="16" style="90" customWidth="1"/>
    <col min="2373" max="2377" width="13" style="90" customWidth="1"/>
    <col min="2378" max="2378" width="15.1640625" style="90" customWidth="1"/>
    <col min="2379" max="2379" width="20.83203125" style="90" customWidth="1"/>
    <col min="2380" max="2380" width="30.33203125" style="90" customWidth="1"/>
    <col min="2381" max="2381" width="0" style="90" hidden="1" customWidth="1"/>
    <col min="2382" max="2560" width="9.33203125" style="90"/>
    <col min="2561" max="2561" width="6.6640625" style="90" customWidth="1"/>
    <col min="2562" max="2562" width="9.1640625" style="90" customWidth="1"/>
    <col min="2563" max="2563" width="61.5" style="90" customWidth="1"/>
    <col min="2564" max="2564" width="16.33203125" style="90" customWidth="1"/>
    <col min="2565" max="2620" width="13" style="90" customWidth="1"/>
    <col min="2621" max="2624" width="16" style="90" customWidth="1"/>
    <col min="2625" max="2627" width="13" style="90" customWidth="1"/>
    <col min="2628" max="2628" width="16" style="90" customWidth="1"/>
    <col min="2629" max="2633" width="13" style="90" customWidth="1"/>
    <col min="2634" max="2634" width="15.1640625" style="90" customWidth="1"/>
    <col min="2635" max="2635" width="20.83203125" style="90" customWidth="1"/>
    <col min="2636" max="2636" width="30.33203125" style="90" customWidth="1"/>
    <col min="2637" max="2637" width="0" style="90" hidden="1" customWidth="1"/>
    <col min="2638" max="2816" width="9.33203125" style="90"/>
    <col min="2817" max="2817" width="6.6640625" style="90" customWidth="1"/>
    <col min="2818" max="2818" width="9.1640625" style="90" customWidth="1"/>
    <col min="2819" max="2819" width="61.5" style="90" customWidth="1"/>
    <col min="2820" max="2820" width="16.33203125" style="90" customWidth="1"/>
    <col min="2821" max="2876" width="13" style="90" customWidth="1"/>
    <col min="2877" max="2880" width="16" style="90" customWidth="1"/>
    <col min="2881" max="2883" width="13" style="90" customWidth="1"/>
    <col min="2884" max="2884" width="16" style="90" customWidth="1"/>
    <col min="2885" max="2889" width="13" style="90" customWidth="1"/>
    <col min="2890" max="2890" width="15.1640625" style="90" customWidth="1"/>
    <col min="2891" max="2891" width="20.83203125" style="90" customWidth="1"/>
    <col min="2892" max="2892" width="30.33203125" style="90" customWidth="1"/>
    <col min="2893" max="2893" width="0" style="90" hidden="1" customWidth="1"/>
    <col min="2894" max="3072" width="9.33203125" style="90"/>
    <col min="3073" max="3073" width="6.6640625" style="90" customWidth="1"/>
    <col min="3074" max="3074" width="9.1640625" style="90" customWidth="1"/>
    <col min="3075" max="3075" width="61.5" style="90" customWidth="1"/>
    <col min="3076" max="3076" width="16.33203125" style="90" customWidth="1"/>
    <col min="3077" max="3132" width="13" style="90" customWidth="1"/>
    <col min="3133" max="3136" width="16" style="90" customWidth="1"/>
    <col min="3137" max="3139" width="13" style="90" customWidth="1"/>
    <col min="3140" max="3140" width="16" style="90" customWidth="1"/>
    <col min="3141" max="3145" width="13" style="90" customWidth="1"/>
    <col min="3146" max="3146" width="15.1640625" style="90" customWidth="1"/>
    <col min="3147" max="3147" width="20.83203125" style="90" customWidth="1"/>
    <col min="3148" max="3148" width="30.33203125" style="90" customWidth="1"/>
    <col min="3149" max="3149" width="0" style="90" hidden="1" customWidth="1"/>
    <col min="3150" max="3328" width="9.33203125" style="90"/>
    <col min="3329" max="3329" width="6.6640625" style="90" customWidth="1"/>
    <col min="3330" max="3330" width="9.1640625" style="90" customWidth="1"/>
    <col min="3331" max="3331" width="61.5" style="90" customWidth="1"/>
    <col min="3332" max="3332" width="16.33203125" style="90" customWidth="1"/>
    <col min="3333" max="3388" width="13" style="90" customWidth="1"/>
    <col min="3389" max="3392" width="16" style="90" customWidth="1"/>
    <col min="3393" max="3395" width="13" style="90" customWidth="1"/>
    <col min="3396" max="3396" width="16" style="90" customWidth="1"/>
    <col min="3397" max="3401" width="13" style="90" customWidth="1"/>
    <col min="3402" max="3402" width="15.1640625" style="90" customWidth="1"/>
    <col min="3403" max="3403" width="20.83203125" style="90" customWidth="1"/>
    <col min="3404" max="3404" width="30.33203125" style="90" customWidth="1"/>
    <col min="3405" max="3405" width="0" style="90" hidden="1" customWidth="1"/>
    <col min="3406" max="3584" width="9.33203125" style="90"/>
    <col min="3585" max="3585" width="6.6640625" style="90" customWidth="1"/>
    <col min="3586" max="3586" width="9.1640625" style="90" customWidth="1"/>
    <col min="3587" max="3587" width="61.5" style="90" customWidth="1"/>
    <col min="3588" max="3588" width="16.33203125" style="90" customWidth="1"/>
    <col min="3589" max="3644" width="13" style="90" customWidth="1"/>
    <col min="3645" max="3648" width="16" style="90" customWidth="1"/>
    <col min="3649" max="3651" width="13" style="90" customWidth="1"/>
    <col min="3652" max="3652" width="16" style="90" customWidth="1"/>
    <col min="3653" max="3657" width="13" style="90" customWidth="1"/>
    <col min="3658" max="3658" width="15.1640625" style="90" customWidth="1"/>
    <col min="3659" max="3659" width="20.83203125" style="90" customWidth="1"/>
    <col min="3660" max="3660" width="30.33203125" style="90" customWidth="1"/>
    <col min="3661" max="3661" width="0" style="90" hidden="1" customWidth="1"/>
    <col min="3662" max="3840" width="9.33203125" style="90"/>
    <col min="3841" max="3841" width="6.6640625" style="90" customWidth="1"/>
    <col min="3842" max="3842" width="9.1640625" style="90" customWidth="1"/>
    <col min="3843" max="3843" width="61.5" style="90" customWidth="1"/>
    <col min="3844" max="3844" width="16.33203125" style="90" customWidth="1"/>
    <col min="3845" max="3900" width="13" style="90" customWidth="1"/>
    <col min="3901" max="3904" width="16" style="90" customWidth="1"/>
    <col min="3905" max="3907" width="13" style="90" customWidth="1"/>
    <col min="3908" max="3908" width="16" style="90" customWidth="1"/>
    <col min="3909" max="3913" width="13" style="90" customWidth="1"/>
    <col min="3914" max="3914" width="15.1640625" style="90" customWidth="1"/>
    <col min="3915" max="3915" width="20.83203125" style="90" customWidth="1"/>
    <col min="3916" max="3916" width="30.33203125" style="90" customWidth="1"/>
    <col min="3917" max="3917" width="0" style="90" hidden="1" customWidth="1"/>
    <col min="3918" max="4096" width="9.33203125" style="90"/>
    <col min="4097" max="4097" width="6.6640625" style="90" customWidth="1"/>
    <col min="4098" max="4098" width="9.1640625" style="90" customWidth="1"/>
    <col min="4099" max="4099" width="61.5" style="90" customWidth="1"/>
    <col min="4100" max="4100" width="16.33203125" style="90" customWidth="1"/>
    <col min="4101" max="4156" width="13" style="90" customWidth="1"/>
    <col min="4157" max="4160" width="16" style="90" customWidth="1"/>
    <col min="4161" max="4163" width="13" style="90" customWidth="1"/>
    <col min="4164" max="4164" width="16" style="90" customWidth="1"/>
    <col min="4165" max="4169" width="13" style="90" customWidth="1"/>
    <col min="4170" max="4170" width="15.1640625" style="90" customWidth="1"/>
    <col min="4171" max="4171" width="20.83203125" style="90" customWidth="1"/>
    <col min="4172" max="4172" width="30.33203125" style="90" customWidth="1"/>
    <col min="4173" max="4173" width="0" style="90" hidden="1" customWidth="1"/>
    <col min="4174" max="4352" width="9.33203125" style="90"/>
    <col min="4353" max="4353" width="6.6640625" style="90" customWidth="1"/>
    <col min="4354" max="4354" width="9.1640625" style="90" customWidth="1"/>
    <col min="4355" max="4355" width="61.5" style="90" customWidth="1"/>
    <col min="4356" max="4356" width="16.33203125" style="90" customWidth="1"/>
    <col min="4357" max="4412" width="13" style="90" customWidth="1"/>
    <col min="4413" max="4416" width="16" style="90" customWidth="1"/>
    <col min="4417" max="4419" width="13" style="90" customWidth="1"/>
    <col min="4420" max="4420" width="16" style="90" customWidth="1"/>
    <col min="4421" max="4425" width="13" style="90" customWidth="1"/>
    <col min="4426" max="4426" width="15.1640625" style="90" customWidth="1"/>
    <col min="4427" max="4427" width="20.83203125" style="90" customWidth="1"/>
    <col min="4428" max="4428" width="30.33203125" style="90" customWidth="1"/>
    <col min="4429" max="4429" width="0" style="90" hidden="1" customWidth="1"/>
    <col min="4430" max="4608" width="9.33203125" style="90"/>
    <col min="4609" max="4609" width="6.6640625" style="90" customWidth="1"/>
    <col min="4610" max="4610" width="9.1640625" style="90" customWidth="1"/>
    <col min="4611" max="4611" width="61.5" style="90" customWidth="1"/>
    <col min="4612" max="4612" width="16.33203125" style="90" customWidth="1"/>
    <col min="4613" max="4668" width="13" style="90" customWidth="1"/>
    <col min="4669" max="4672" width="16" style="90" customWidth="1"/>
    <col min="4673" max="4675" width="13" style="90" customWidth="1"/>
    <col min="4676" max="4676" width="16" style="90" customWidth="1"/>
    <col min="4677" max="4681" width="13" style="90" customWidth="1"/>
    <col min="4682" max="4682" width="15.1640625" style="90" customWidth="1"/>
    <col min="4683" max="4683" width="20.83203125" style="90" customWidth="1"/>
    <col min="4684" max="4684" width="30.33203125" style="90" customWidth="1"/>
    <col min="4685" max="4685" width="0" style="90" hidden="1" customWidth="1"/>
    <col min="4686" max="4864" width="9.33203125" style="90"/>
    <col min="4865" max="4865" width="6.6640625" style="90" customWidth="1"/>
    <col min="4866" max="4866" width="9.1640625" style="90" customWidth="1"/>
    <col min="4867" max="4867" width="61.5" style="90" customWidth="1"/>
    <col min="4868" max="4868" width="16.33203125" style="90" customWidth="1"/>
    <col min="4869" max="4924" width="13" style="90" customWidth="1"/>
    <col min="4925" max="4928" width="16" style="90" customWidth="1"/>
    <col min="4929" max="4931" width="13" style="90" customWidth="1"/>
    <col min="4932" max="4932" width="16" style="90" customWidth="1"/>
    <col min="4933" max="4937" width="13" style="90" customWidth="1"/>
    <col min="4938" max="4938" width="15.1640625" style="90" customWidth="1"/>
    <col min="4939" max="4939" width="20.83203125" style="90" customWidth="1"/>
    <col min="4940" max="4940" width="30.33203125" style="90" customWidth="1"/>
    <col min="4941" max="4941" width="0" style="90" hidden="1" customWidth="1"/>
    <col min="4942" max="5120" width="9.33203125" style="90"/>
    <col min="5121" max="5121" width="6.6640625" style="90" customWidth="1"/>
    <col min="5122" max="5122" width="9.1640625" style="90" customWidth="1"/>
    <col min="5123" max="5123" width="61.5" style="90" customWidth="1"/>
    <col min="5124" max="5124" width="16.33203125" style="90" customWidth="1"/>
    <col min="5125" max="5180" width="13" style="90" customWidth="1"/>
    <col min="5181" max="5184" width="16" style="90" customWidth="1"/>
    <col min="5185" max="5187" width="13" style="90" customWidth="1"/>
    <col min="5188" max="5188" width="16" style="90" customWidth="1"/>
    <col min="5189" max="5193" width="13" style="90" customWidth="1"/>
    <col min="5194" max="5194" width="15.1640625" style="90" customWidth="1"/>
    <col min="5195" max="5195" width="20.83203125" style="90" customWidth="1"/>
    <col min="5196" max="5196" width="30.33203125" style="90" customWidth="1"/>
    <col min="5197" max="5197" width="0" style="90" hidden="1" customWidth="1"/>
    <col min="5198" max="5376" width="9.33203125" style="90"/>
    <col min="5377" max="5377" width="6.6640625" style="90" customWidth="1"/>
    <col min="5378" max="5378" width="9.1640625" style="90" customWidth="1"/>
    <col min="5379" max="5379" width="61.5" style="90" customWidth="1"/>
    <col min="5380" max="5380" width="16.33203125" style="90" customWidth="1"/>
    <col min="5381" max="5436" width="13" style="90" customWidth="1"/>
    <col min="5437" max="5440" width="16" style="90" customWidth="1"/>
    <col min="5441" max="5443" width="13" style="90" customWidth="1"/>
    <col min="5444" max="5444" width="16" style="90" customWidth="1"/>
    <col min="5445" max="5449" width="13" style="90" customWidth="1"/>
    <col min="5450" max="5450" width="15.1640625" style="90" customWidth="1"/>
    <col min="5451" max="5451" width="20.83203125" style="90" customWidth="1"/>
    <col min="5452" max="5452" width="30.33203125" style="90" customWidth="1"/>
    <col min="5453" max="5453" width="0" style="90" hidden="1" customWidth="1"/>
    <col min="5454" max="5632" width="9.33203125" style="90"/>
    <col min="5633" max="5633" width="6.6640625" style="90" customWidth="1"/>
    <col min="5634" max="5634" width="9.1640625" style="90" customWidth="1"/>
    <col min="5635" max="5635" width="61.5" style="90" customWidth="1"/>
    <col min="5636" max="5636" width="16.33203125" style="90" customWidth="1"/>
    <col min="5637" max="5692" width="13" style="90" customWidth="1"/>
    <col min="5693" max="5696" width="16" style="90" customWidth="1"/>
    <col min="5697" max="5699" width="13" style="90" customWidth="1"/>
    <col min="5700" max="5700" width="16" style="90" customWidth="1"/>
    <col min="5701" max="5705" width="13" style="90" customWidth="1"/>
    <col min="5706" max="5706" width="15.1640625" style="90" customWidth="1"/>
    <col min="5707" max="5707" width="20.83203125" style="90" customWidth="1"/>
    <col min="5708" max="5708" width="30.33203125" style="90" customWidth="1"/>
    <col min="5709" max="5709" width="0" style="90" hidden="1" customWidth="1"/>
    <col min="5710" max="5888" width="9.33203125" style="90"/>
    <col min="5889" max="5889" width="6.6640625" style="90" customWidth="1"/>
    <col min="5890" max="5890" width="9.1640625" style="90" customWidth="1"/>
    <col min="5891" max="5891" width="61.5" style="90" customWidth="1"/>
    <col min="5892" max="5892" width="16.33203125" style="90" customWidth="1"/>
    <col min="5893" max="5948" width="13" style="90" customWidth="1"/>
    <col min="5949" max="5952" width="16" style="90" customWidth="1"/>
    <col min="5953" max="5955" width="13" style="90" customWidth="1"/>
    <col min="5956" max="5956" width="16" style="90" customWidth="1"/>
    <col min="5957" max="5961" width="13" style="90" customWidth="1"/>
    <col min="5962" max="5962" width="15.1640625" style="90" customWidth="1"/>
    <col min="5963" max="5963" width="20.83203125" style="90" customWidth="1"/>
    <col min="5964" max="5964" width="30.33203125" style="90" customWidth="1"/>
    <col min="5965" max="5965" width="0" style="90" hidden="1" customWidth="1"/>
    <col min="5966" max="6144" width="9.33203125" style="90"/>
    <col min="6145" max="6145" width="6.6640625" style="90" customWidth="1"/>
    <col min="6146" max="6146" width="9.1640625" style="90" customWidth="1"/>
    <col min="6147" max="6147" width="61.5" style="90" customWidth="1"/>
    <col min="6148" max="6148" width="16.33203125" style="90" customWidth="1"/>
    <col min="6149" max="6204" width="13" style="90" customWidth="1"/>
    <col min="6205" max="6208" width="16" style="90" customWidth="1"/>
    <col min="6209" max="6211" width="13" style="90" customWidth="1"/>
    <col min="6212" max="6212" width="16" style="90" customWidth="1"/>
    <col min="6213" max="6217" width="13" style="90" customWidth="1"/>
    <col min="6218" max="6218" width="15.1640625" style="90" customWidth="1"/>
    <col min="6219" max="6219" width="20.83203125" style="90" customWidth="1"/>
    <col min="6220" max="6220" width="30.33203125" style="90" customWidth="1"/>
    <col min="6221" max="6221" width="0" style="90" hidden="1" customWidth="1"/>
    <col min="6222" max="6400" width="9.33203125" style="90"/>
    <col min="6401" max="6401" width="6.6640625" style="90" customWidth="1"/>
    <col min="6402" max="6402" width="9.1640625" style="90" customWidth="1"/>
    <col min="6403" max="6403" width="61.5" style="90" customWidth="1"/>
    <col min="6404" max="6404" width="16.33203125" style="90" customWidth="1"/>
    <col min="6405" max="6460" width="13" style="90" customWidth="1"/>
    <col min="6461" max="6464" width="16" style="90" customWidth="1"/>
    <col min="6465" max="6467" width="13" style="90" customWidth="1"/>
    <col min="6468" max="6468" width="16" style="90" customWidth="1"/>
    <col min="6469" max="6473" width="13" style="90" customWidth="1"/>
    <col min="6474" max="6474" width="15.1640625" style="90" customWidth="1"/>
    <col min="6475" max="6475" width="20.83203125" style="90" customWidth="1"/>
    <col min="6476" max="6476" width="30.33203125" style="90" customWidth="1"/>
    <col min="6477" max="6477" width="0" style="90" hidden="1" customWidth="1"/>
    <col min="6478" max="6656" width="9.33203125" style="90"/>
    <col min="6657" max="6657" width="6.6640625" style="90" customWidth="1"/>
    <col min="6658" max="6658" width="9.1640625" style="90" customWidth="1"/>
    <col min="6659" max="6659" width="61.5" style="90" customWidth="1"/>
    <col min="6660" max="6660" width="16.33203125" style="90" customWidth="1"/>
    <col min="6661" max="6716" width="13" style="90" customWidth="1"/>
    <col min="6717" max="6720" width="16" style="90" customWidth="1"/>
    <col min="6721" max="6723" width="13" style="90" customWidth="1"/>
    <col min="6724" max="6724" width="16" style="90" customWidth="1"/>
    <col min="6725" max="6729" width="13" style="90" customWidth="1"/>
    <col min="6730" max="6730" width="15.1640625" style="90" customWidth="1"/>
    <col min="6731" max="6731" width="20.83203125" style="90" customWidth="1"/>
    <col min="6732" max="6732" width="30.33203125" style="90" customWidth="1"/>
    <col min="6733" max="6733" width="0" style="90" hidden="1" customWidth="1"/>
    <col min="6734" max="6912" width="9.33203125" style="90"/>
    <col min="6913" max="6913" width="6.6640625" style="90" customWidth="1"/>
    <col min="6914" max="6914" width="9.1640625" style="90" customWidth="1"/>
    <col min="6915" max="6915" width="61.5" style="90" customWidth="1"/>
    <col min="6916" max="6916" width="16.33203125" style="90" customWidth="1"/>
    <col min="6917" max="6972" width="13" style="90" customWidth="1"/>
    <col min="6973" max="6976" width="16" style="90" customWidth="1"/>
    <col min="6977" max="6979" width="13" style="90" customWidth="1"/>
    <col min="6980" max="6980" width="16" style="90" customWidth="1"/>
    <col min="6981" max="6985" width="13" style="90" customWidth="1"/>
    <col min="6986" max="6986" width="15.1640625" style="90" customWidth="1"/>
    <col min="6987" max="6987" width="20.83203125" style="90" customWidth="1"/>
    <col min="6988" max="6988" width="30.33203125" style="90" customWidth="1"/>
    <col min="6989" max="6989" width="0" style="90" hidden="1" customWidth="1"/>
    <col min="6990" max="7168" width="9.33203125" style="90"/>
    <col min="7169" max="7169" width="6.6640625" style="90" customWidth="1"/>
    <col min="7170" max="7170" width="9.1640625" style="90" customWidth="1"/>
    <col min="7171" max="7171" width="61.5" style="90" customWidth="1"/>
    <col min="7172" max="7172" width="16.33203125" style="90" customWidth="1"/>
    <col min="7173" max="7228" width="13" style="90" customWidth="1"/>
    <col min="7229" max="7232" width="16" style="90" customWidth="1"/>
    <col min="7233" max="7235" width="13" style="90" customWidth="1"/>
    <col min="7236" max="7236" width="16" style="90" customWidth="1"/>
    <col min="7237" max="7241" width="13" style="90" customWidth="1"/>
    <col min="7242" max="7242" width="15.1640625" style="90" customWidth="1"/>
    <col min="7243" max="7243" width="20.83203125" style="90" customWidth="1"/>
    <col min="7244" max="7244" width="30.33203125" style="90" customWidth="1"/>
    <col min="7245" max="7245" width="0" style="90" hidden="1" customWidth="1"/>
    <col min="7246" max="7424" width="9.33203125" style="90"/>
    <col min="7425" max="7425" width="6.6640625" style="90" customWidth="1"/>
    <col min="7426" max="7426" width="9.1640625" style="90" customWidth="1"/>
    <col min="7427" max="7427" width="61.5" style="90" customWidth="1"/>
    <col min="7428" max="7428" width="16.33203125" style="90" customWidth="1"/>
    <col min="7429" max="7484" width="13" style="90" customWidth="1"/>
    <col min="7485" max="7488" width="16" style="90" customWidth="1"/>
    <col min="7489" max="7491" width="13" style="90" customWidth="1"/>
    <col min="7492" max="7492" width="16" style="90" customWidth="1"/>
    <col min="7493" max="7497" width="13" style="90" customWidth="1"/>
    <col min="7498" max="7498" width="15.1640625" style="90" customWidth="1"/>
    <col min="7499" max="7499" width="20.83203125" style="90" customWidth="1"/>
    <col min="7500" max="7500" width="30.33203125" style="90" customWidth="1"/>
    <col min="7501" max="7501" width="0" style="90" hidden="1" customWidth="1"/>
    <col min="7502" max="7680" width="9.33203125" style="90"/>
    <col min="7681" max="7681" width="6.6640625" style="90" customWidth="1"/>
    <col min="7682" max="7682" width="9.1640625" style="90" customWidth="1"/>
    <col min="7683" max="7683" width="61.5" style="90" customWidth="1"/>
    <col min="7684" max="7684" width="16.33203125" style="90" customWidth="1"/>
    <col min="7685" max="7740" width="13" style="90" customWidth="1"/>
    <col min="7741" max="7744" width="16" style="90" customWidth="1"/>
    <col min="7745" max="7747" width="13" style="90" customWidth="1"/>
    <col min="7748" max="7748" width="16" style="90" customWidth="1"/>
    <col min="7749" max="7753" width="13" style="90" customWidth="1"/>
    <col min="7754" max="7754" width="15.1640625" style="90" customWidth="1"/>
    <col min="7755" max="7755" width="20.83203125" style="90" customWidth="1"/>
    <col min="7756" max="7756" width="30.33203125" style="90" customWidth="1"/>
    <col min="7757" max="7757" width="0" style="90" hidden="1" customWidth="1"/>
    <col min="7758" max="7936" width="9.33203125" style="90"/>
    <col min="7937" max="7937" width="6.6640625" style="90" customWidth="1"/>
    <col min="7938" max="7938" width="9.1640625" style="90" customWidth="1"/>
    <col min="7939" max="7939" width="61.5" style="90" customWidth="1"/>
    <col min="7940" max="7940" width="16.33203125" style="90" customWidth="1"/>
    <col min="7941" max="7996" width="13" style="90" customWidth="1"/>
    <col min="7997" max="8000" width="16" style="90" customWidth="1"/>
    <col min="8001" max="8003" width="13" style="90" customWidth="1"/>
    <col min="8004" max="8004" width="16" style="90" customWidth="1"/>
    <col min="8005" max="8009" width="13" style="90" customWidth="1"/>
    <col min="8010" max="8010" width="15.1640625" style="90" customWidth="1"/>
    <col min="8011" max="8011" width="20.83203125" style="90" customWidth="1"/>
    <col min="8012" max="8012" width="30.33203125" style="90" customWidth="1"/>
    <col min="8013" max="8013" width="0" style="90" hidden="1" customWidth="1"/>
    <col min="8014" max="8192" width="9.33203125" style="90"/>
    <col min="8193" max="8193" width="6.6640625" style="90" customWidth="1"/>
    <col min="8194" max="8194" width="9.1640625" style="90" customWidth="1"/>
    <col min="8195" max="8195" width="61.5" style="90" customWidth="1"/>
    <col min="8196" max="8196" width="16.33203125" style="90" customWidth="1"/>
    <col min="8197" max="8252" width="13" style="90" customWidth="1"/>
    <col min="8253" max="8256" width="16" style="90" customWidth="1"/>
    <col min="8257" max="8259" width="13" style="90" customWidth="1"/>
    <col min="8260" max="8260" width="16" style="90" customWidth="1"/>
    <col min="8261" max="8265" width="13" style="90" customWidth="1"/>
    <col min="8266" max="8266" width="15.1640625" style="90" customWidth="1"/>
    <col min="8267" max="8267" width="20.83203125" style="90" customWidth="1"/>
    <col min="8268" max="8268" width="30.33203125" style="90" customWidth="1"/>
    <col min="8269" max="8269" width="0" style="90" hidden="1" customWidth="1"/>
    <col min="8270" max="8448" width="9.33203125" style="90"/>
    <col min="8449" max="8449" width="6.6640625" style="90" customWidth="1"/>
    <col min="8450" max="8450" width="9.1640625" style="90" customWidth="1"/>
    <col min="8451" max="8451" width="61.5" style="90" customWidth="1"/>
    <col min="8452" max="8452" width="16.33203125" style="90" customWidth="1"/>
    <col min="8453" max="8508" width="13" style="90" customWidth="1"/>
    <col min="8509" max="8512" width="16" style="90" customWidth="1"/>
    <col min="8513" max="8515" width="13" style="90" customWidth="1"/>
    <col min="8516" max="8516" width="16" style="90" customWidth="1"/>
    <col min="8517" max="8521" width="13" style="90" customWidth="1"/>
    <col min="8522" max="8522" width="15.1640625" style="90" customWidth="1"/>
    <col min="8523" max="8523" width="20.83203125" style="90" customWidth="1"/>
    <col min="8524" max="8524" width="30.33203125" style="90" customWidth="1"/>
    <col min="8525" max="8525" width="0" style="90" hidden="1" customWidth="1"/>
    <col min="8526" max="8704" width="9.33203125" style="90"/>
    <col min="8705" max="8705" width="6.6640625" style="90" customWidth="1"/>
    <col min="8706" max="8706" width="9.1640625" style="90" customWidth="1"/>
    <col min="8707" max="8707" width="61.5" style="90" customWidth="1"/>
    <col min="8708" max="8708" width="16.33203125" style="90" customWidth="1"/>
    <col min="8709" max="8764" width="13" style="90" customWidth="1"/>
    <col min="8765" max="8768" width="16" style="90" customWidth="1"/>
    <col min="8769" max="8771" width="13" style="90" customWidth="1"/>
    <col min="8772" max="8772" width="16" style="90" customWidth="1"/>
    <col min="8773" max="8777" width="13" style="90" customWidth="1"/>
    <col min="8778" max="8778" width="15.1640625" style="90" customWidth="1"/>
    <col min="8779" max="8779" width="20.83203125" style="90" customWidth="1"/>
    <col min="8780" max="8780" width="30.33203125" style="90" customWidth="1"/>
    <col min="8781" max="8781" width="0" style="90" hidden="1" customWidth="1"/>
    <col min="8782" max="8960" width="9.33203125" style="90"/>
    <col min="8961" max="8961" width="6.6640625" style="90" customWidth="1"/>
    <col min="8962" max="8962" width="9.1640625" style="90" customWidth="1"/>
    <col min="8963" max="8963" width="61.5" style="90" customWidth="1"/>
    <col min="8964" max="8964" width="16.33203125" style="90" customWidth="1"/>
    <col min="8965" max="9020" width="13" style="90" customWidth="1"/>
    <col min="9021" max="9024" width="16" style="90" customWidth="1"/>
    <col min="9025" max="9027" width="13" style="90" customWidth="1"/>
    <col min="9028" max="9028" width="16" style="90" customWidth="1"/>
    <col min="9029" max="9033" width="13" style="90" customWidth="1"/>
    <col min="9034" max="9034" width="15.1640625" style="90" customWidth="1"/>
    <col min="9035" max="9035" width="20.83203125" style="90" customWidth="1"/>
    <col min="9036" max="9036" width="30.33203125" style="90" customWidth="1"/>
    <col min="9037" max="9037" width="0" style="90" hidden="1" customWidth="1"/>
    <col min="9038" max="9216" width="9.33203125" style="90"/>
    <col min="9217" max="9217" width="6.6640625" style="90" customWidth="1"/>
    <col min="9218" max="9218" width="9.1640625" style="90" customWidth="1"/>
    <col min="9219" max="9219" width="61.5" style="90" customWidth="1"/>
    <col min="9220" max="9220" width="16.33203125" style="90" customWidth="1"/>
    <col min="9221" max="9276" width="13" style="90" customWidth="1"/>
    <col min="9277" max="9280" width="16" style="90" customWidth="1"/>
    <col min="9281" max="9283" width="13" style="90" customWidth="1"/>
    <col min="9284" max="9284" width="16" style="90" customWidth="1"/>
    <col min="9285" max="9289" width="13" style="90" customWidth="1"/>
    <col min="9290" max="9290" width="15.1640625" style="90" customWidth="1"/>
    <col min="9291" max="9291" width="20.83203125" style="90" customWidth="1"/>
    <col min="9292" max="9292" width="30.33203125" style="90" customWidth="1"/>
    <col min="9293" max="9293" width="0" style="90" hidden="1" customWidth="1"/>
    <col min="9294" max="9472" width="9.33203125" style="90"/>
    <col min="9473" max="9473" width="6.6640625" style="90" customWidth="1"/>
    <col min="9474" max="9474" width="9.1640625" style="90" customWidth="1"/>
    <col min="9475" max="9475" width="61.5" style="90" customWidth="1"/>
    <col min="9476" max="9476" width="16.33203125" style="90" customWidth="1"/>
    <col min="9477" max="9532" width="13" style="90" customWidth="1"/>
    <col min="9533" max="9536" width="16" style="90" customWidth="1"/>
    <col min="9537" max="9539" width="13" style="90" customWidth="1"/>
    <col min="9540" max="9540" width="16" style="90" customWidth="1"/>
    <col min="9541" max="9545" width="13" style="90" customWidth="1"/>
    <col min="9546" max="9546" width="15.1640625" style="90" customWidth="1"/>
    <col min="9547" max="9547" width="20.83203125" style="90" customWidth="1"/>
    <col min="9548" max="9548" width="30.33203125" style="90" customWidth="1"/>
    <col min="9549" max="9549" width="0" style="90" hidden="1" customWidth="1"/>
    <col min="9550" max="9728" width="9.33203125" style="90"/>
    <col min="9729" max="9729" width="6.6640625" style="90" customWidth="1"/>
    <col min="9730" max="9730" width="9.1640625" style="90" customWidth="1"/>
    <col min="9731" max="9731" width="61.5" style="90" customWidth="1"/>
    <col min="9732" max="9732" width="16.33203125" style="90" customWidth="1"/>
    <col min="9733" max="9788" width="13" style="90" customWidth="1"/>
    <col min="9789" max="9792" width="16" style="90" customWidth="1"/>
    <col min="9793" max="9795" width="13" style="90" customWidth="1"/>
    <col min="9796" max="9796" width="16" style="90" customWidth="1"/>
    <col min="9797" max="9801" width="13" style="90" customWidth="1"/>
    <col min="9802" max="9802" width="15.1640625" style="90" customWidth="1"/>
    <col min="9803" max="9803" width="20.83203125" style="90" customWidth="1"/>
    <col min="9804" max="9804" width="30.33203125" style="90" customWidth="1"/>
    <col min="9805" max="9805" width="0" style="90" hidden="1" customWidth="1"/>
    <col min="9806" max="9984" width="9.33203125" style="90"/>
    <col min="9985" max="9985" width="6.6640625" style="90" customWidth="1"/>
    <col min="9986" max="9986" width="9.1640625" style="90" customWidth="1"/>
    <col min="9987" max="9987" width="61.5" style="90" customWidth="1"/>
    <col min="9988" max="9988" width="16.33203125" style="90" customWidth="1"/>
    <col min="9989" max="10044" width="13" style="90" customWidth="1"/>
    <col min="10045" max="10048" width="16" style="90" customWidth="1"/>
    <col min="10049" max="10051" width="13" style="90" customWidth="1"/>
    <col min="10052" max="10052" width="16" style="90" customWidth="1"/>
    <col min="10053" max="10057" width="13" style="90" customWidth="1"/>
    <col min="10058" max="10058" width="15.1640625" style="90" customWidth="1"/>
    <col min="10059" max="10059" width="20.83203125" style="90" customWidth="1"/>
    <col min="10060" max="10060" width="30.33203125" style="90" customWidth="1"/>
    <col min="10061" max="10061" width="0" style="90" hidden="1" customWidth="1"/>
    <col min="10062" max="10240" width="9.33203125" style="90"/>
    <col min="10241" max="10241" width="6.6640625" style="90" customWidth="1"/>
    <col min="10242" max="10242" width="9.1640625" style="90" customWidth="1"/>
    <col min="10243" max="10243" width="61.5" style="90" customWidth="1"/>
    <col min="10244" max="10244" width="16.33203125" style="90" customWidth="1"/>
    <col min="10245" max="10300" width="13" style="90" customWidth="1"/>
    <col min="10301" max="10304" width="16" style="90" customWidth="1"/>
    <col min="10305" max="10307" width="13" style="90" customWidth="1"/>
    <col min="10308" max="10308" width="16" style="90" customWidth="1"/>
    <col min="10309" max="10313" width="13" style="90" customWidth="1"/>
    <col min="10314" max="10314" width="15.1640625" style="90" customWidth="1"/>
    <col min="10315" max="10315" width="20.83203125" style="90" customWidth="1"/>
    <col min="10316" max="10316" width="30.33203125" style="90" customWidth="1"/>
    <col min="10317" max="10317" width="0" style="90" hidden="1" customWidth="1"/>
    <col min="10318" max="10496" width="9.33203125" style="90"/>
    <col min="10497" max="10497" width="6.6640625" style="90" customWidth="1"/>
    <col min="10498" max="10498" width="9.1640625" style="90" customWidth="1"/>
    <col min="10499" max="10499" width="61.5" style="90" customWidth="1"/>
    <col min="10500" max="10500" width="16.33203125" style="90" customWidth="1"/>
    <col min="10501" max="10556" width="13" style="90" customWidth="1"/>
    <col min="10557" max="10560" width="16" style="90" customWidth="1"/>
    <col min="10561" max="10563" width="13" style="90" customWidth="1"/>
    <col min="10564" max="10564" width="16" style="90" customWidth="1"/>
    <col min="10565" max="10569" width="13" style="90" customWidth="1"/>
    <col min="10570" max="10570" width="15.1640625" style="90" customWidth="1"/>
    <col min="10571" max="10571" width="20.83203125" style="90" customWidth="1"/>
    <col min="10572" max="10572" width="30.33203125" style="90" customWidth="1"/>
    <col min="10573" max="10573" width="0" style="90" hidden="1" customWidth="1"/>
    <col min="10574" max="10752" width="9.33203125" style="90"/>
    <col min="10753" max="10753" width="6.6640625" style="90" customWidth="1"/>
    <col min="10754" max="10754" width="9.1640625" style="90" customWidth="1"/>
    <col min="10755" max="10755" width="61.5" style="90" customWidth="1"/>
    <col min="10756" max="10756" width="16.33203125" style="90" customWidth="1"/>
    <col min="10757" max="10812" width="13" style="90" customWidth="1"/>
    <col min="10813" max="10816" width="16" style="90" customWidth="1"/>
    <col min="10817" max="10819" width="13" style="90" customWidth="1"/>
    <col min="10820" max="10820" width="16" style="90" customWidth="1"/>
    <col min="10821" max="10825" width="13" style="90" customWidth="1"/>
    <col min="10826" max="10826" width="15.1640625" style="90" customWidth="1"/>
    <col min="10827" max="10827" width="20.83203125" style="90" customWidth="1"/>
    <col min="10828" max="10828" width="30.33203125" style="90" customWidth="1"/>
    <col min="10829" max="10829" width="0" style="90" hidden="1" customWidth="1"/>
    <col min="10830" max="11008" width="9.33203125" style="90"/>
    <col min="11009" max="11009" width="6.6640625" style="90" customWidth="1"/>
    <col min="11010" max="11010" width="9.1640625" style="90" customWidth="1"/>
    <col min="11011" max="11011" width="61.5" style="90" customWidth="1"/>
    <col min="11012" max="11012" width="16.33203125" style="90" customWidth="1"/>
    <col min="11013" max="11068" width="13" style="90" customWidth="1"/>
    <col min="11069" max="11072" width="16" style="90" customWidth="1"/>
    <col min="11073" max="11075" width="13" style="90" customWidth="1"/>
    <col min="11076" max="11076" width="16" style="90" customWidth="1"/>
    <col min="11077" max="11081" width="13" style="90" customWidth="1"/>
    <col min="11082" max="11082" width="15.1640625" style="90" customWidth="1"/>
    <col min="11083" max="11083" width="20.83203125" style="90" customWidth="1"/>
    <col min="11084" max="11084" width="30.33203125" style="90" customWidth="1"/>
    <col min="11085" max="11085" width="0" style="90" hidden="1" customWidth="1"/>
    <col min="11086" max="11264" width="9.33203125" style="90"/>
    <col min="11265" max="11265" width="6.6640625" style="90" customWidth="1"/>
    <col min="11266" max="11266" width="9.1640625" style="90" customWidth="1"/>
    <col min="11267" max="11267" width="61.5" style="90" customWidth="1"/>
    <col min="11268" max="11268" width="16.33203125" style="90" customWidth="1"/>
    <col min="11269" max="11324" width="13" style="90" customWidth="1"/>
    <col min="11325" max="11328" width="16" style="90" customWidth="1"/>
    <col min="11329" max="11331" width="13" style="90" customWidth="1"/>
    <col min="11332" max="11332" width="16" style="90" customWidth="1"/>
    <col min="11333" max="11337" width="13" style="90" customWidth="1"/>
    <col min="11338" max="11338" width="15.1640625" style="90" customWidth="1"/>
    <col min="11339" max="11339" width="20.83203125" style="90" customWidth="1"/>
    <col min="11340" max="11340" width="30.33203125" style="90" customWidth="1"/>
    <col min="11341" max="11341" width="0" style="90" hidden="1" customWidth="1"/>
    <col min="11342" max="11520" width="9.33203125" style="90"/>
    <col min="11521" max="11521" width="6.6640625" style="90" customWidth="1"/>
    <col min="11522" max="11522" width="9.1640625" style="90" customWidth="1"/>
    <col min="11523" max="11523" width="61.5" style="90" customWidth="1"/>
    <col min="11524" max="11524" width="16.33203125" style="90" customWidth="1"/>
    <col min="11525" max="11580" width="13" style="90" customWidth="1"/>
    <col min="11581" max="11584" width="16" style="90" customWidth="1"/>
    <col min="11585" max="11587" width="13" style="90" customWidth="1"/>
    <col min="11588" max="11588" width="16" style="90" customWidth="1"/>
    <col min="11589" max="11593" width="13" style="90" customWidth="1"/>
    <col min="11594" max="11594" width="15.1640625" style="90" customWidth="1"/>
    <col min="11595" max="11595" width="20.83203125" style="90" customWidth="1"/>
    <col min="11596" max="11596" width="30.33203125" style="90" customWidth="1"/>
    <col min="11597" max="11597" width="0" style="90" hidden="1" customWidth="1"/>
    <col min="11598" max="11776" width="9.33203125" style="90"/>
    <col min="11777" max="11777" width="6.6640625" style="90" customWidth="1"/>
    <col min="11778" max="11778" width="9.1640625" style="90" customWidth="1"/>
    <col min="11779" max="11779" width="61.5" style="90" customWidth="1"/>
    <col min="11780" max="11780" width="16.33203125" style="90" customWidth="1"/>
    <col min="11781" max="11836" width="13" style="90" customWidth="1"/>
    <col min="11837" max="11840" width="16" style="90" customWidth="1"/>
    <col min="11841" max="11843" width="13" style="90" customWidth="1"/>
    <col min="11844" max="11844" width="16" style="90" customWidth="1"/>
    <col min="11845" max="11849" width="13" style="90" customWidth="1"/>
    <col min="11850" max="11850" width="15.1640625" style="90" customWidth="1"/>
    <col min="11851" max="11851" width="20.83203125" style="90" customWidth="1"/>
    <col min="11852" max="11852" width="30.33203125" style="90" customWidth="1"/>
    <col min="11853" max="11853" width="0" style="90" hidden="1" customWidth="1"/>
    <col min="11854" max="12032" width="9.33203125" style="90"/>
    <col min="12033" max="12033" width="6.6640625" style="90" customWidth="1"/>
    <col min="12034" max="12034" width="9.1640625" style="90" customWidth="1"/>
    <col min="12035" max="12035" width="61.5" style="90" customWidth="1"/>
    <col min="12036" max="12036" width="16.33203125" style="90" customWidth="1"/>
    <col min="12037" max="12092" width="13" style="90" customWidth="1"/>
    <col min="12093" max="12096" width="16" style="90" customWidth="1"/>
    <col min="12097" max="12099" width="13" style="90" customWidth="1"/>
    <col min="12100" max="12100" width="16" style="90" customWidth="1"/>
    <col min="12101" max="12105" width="13" style="90" customWidth="1"/>
    <col min="12106" max="12106" width="15.1640625" style="90" customWidth="1"/>
    <col min="12107" max="12107" width="20.83203125" style="90" customWidth="1"/>
    <col min="12108" max="12108" width="30.33203125" style="90" customWidth="1"/>
    <col min="12109" max="12109" width="0" style="90" hidden="1" customWidth="1"/>
    <col min="12110" max="12288" width="9.33203125" style="90"/>
    <col min="12289" max="12289" width="6.6640625" style="90" customWidth="1"/>
    <col min="12290" max="12290" width="9.1640625" style="90" customWidth="1"/>
    <col min="12291" max="12291" width="61.5" style="90" customWidth="1"/>
    <col min="12292" max="12292" width="16.33203125" style="90" customWidth="1"/>
    <col min="12293" max="12348" width="13" style="90" customWidth="1"/>
    <col min="12349" max="12352" width="16" style="90" customWidth="1"/>
    <col min="12353" max="12355" width="13" style="90" customWidth="1"/>
    <col min="12356" max="12356" width="16" style="90" customWidth="1"/>
    <col min="12357" max="12361" width="13" style="90" customWidth="1"/>
    <col min="12362" max="12362" width="15.1640625" style="90" customWidth="1"/>
    <col min="12363" max="12363" width="20.83203125" style="90" customWidth="1"/>
    <col min="12364" max="12364" width="30.33203125" style="90" customWidth="1"/>
    <col min="12365" max="12365" width="0" style="90" hidden="1" customWidth="1"/>
    <col min="12366" max="12544" width="9.33203125" style="90"/>
    <col min="12545" max="12545" width="6.6640625" style="90" customWidth="1"/>
    <col min="12546" max="12546" width="9.1640625" style="90" customWidth="1"/>
    <col min="12547" max="12547" width="61.5" style="90" customWidth="1"/>
    <col min="12548" max="12548" width="16.33203125" style="90" customWidth="1"/>
    <col min="12549" max="12604" width="13" style="90" customWidth="1"/>
    <col min="12605" max="12608" width="16" style="90" customWidth="1"/>
    <col min="12609" max="12611" width="13" style="90" customWidth="1"/>
    <col min="12612" max="12612" width="16" style="90" customWidth="1"/>
    <col min="12613" max="12617" width="13" style="90" customWidth="1"/>
    <col min="12618" max="12618" width="15.1640625" style="90" customWidth="1"/>
    <col min="12619" max="12619" width="20.83203125" style="90" customWidth="1"/>
    <col min="12620" max="12620" width="30.33203125" style="90" customWidth="1"/>
    <col min="12621" max="12621" width="0" style="90" hidden="1" customWidth="1"/>
    <col min="12622" max="12800" width="9.33203125" style="90"/>
    <col min="12801" max="12801" width="6.6640625" style="90" customWidth="1"/>
    <col min="12802" max="12802" width="9.1640625" style="90" customWidth="1"/>
    <col min="12803" max="12803" width="61.5" style="90" customWidth="1"/>
    <col min="12804" max="12804" width="16.33203125" style="90" customWidth="1"/>
    <col min="12805" max="12860" width="13" style="90" customWidth="1"/>
    <col min="12861" max="12864" width="16" style="90" customWidth="1"/>
    <col min="12865" max="12867" width="13" style="90" customWidth="1"/>
    <col min="12868" max="12868" width="16" style="90" customWidth="1"/>
    <col min="12869" max="12873" width="13" style="90" customWidth="1"/>
    <col min="12874" max="12874" width="15.1640625" style="90" customWidth="1"/>
    <col min="12875" max="12875" width="20.83203125" style="90" customWidth="1"/>
    <col min="12876" max="12876" width="30.33203125" style="90" customWidth="1"/>
    <col min="12877" max="12877" width="0" style="90" hidden="1" customWidth="1"/>
    <col min="12878" max="13056" width="9.33203125" style="90"/>
    <col min="13057" max="13057" width="6.6640625" style="90" customWidth="1"/>
    <col min="13058" max="13058" width="9.1640625" style="90" customWidth="1"/>
    <col min="13059" max="13059" width="61.5" style="90" customWidth="1"/>
    <col min="13060" max="13060" width="16.33203125" style="90" customWidth="1"/>
    <col min="13061" max="13116" width="13" style="90" customWidth="1"/>
    <col min="13117" max="13120" width="16" style="90" customWidth="1"/>
    <col min="13121" max="13123" width="13" style="90" customWidth="1"/>
    <col min="13124" max="13124" width="16" style="90" customWidth="1"/>
    <col min="13125" max="13129" width="13" style="90" customWidth="1"/>
    <col min="13130" max="13130" width="15.1640625" style="90" customWidth="1"/>
    <col min="13131" max="13131" width="20.83203125" style="90" customWidth="1"/>
    <col min="13132" max="13132" width="30.33203125" style="90" customWidth="1"/>
    <col min="13133" max="13133" width="0" style="90" hidden="1" customWidth="1"/>
    <col min="13134" max="13312" width="9.33203125" style="90"/>
    <col min="13313" max="13313" width="6.6640625" style="90" customWidth="1"/>
    <col min="13314" max="13314" width="9.1640625" style="90" customWidth="1"/>
    <col min="13315" max="13315" width="61.5" style="90" customWidth="1"/>
    <col min="13316" max="13316" width="16.33203125" style="90" customWidth="1"/>
    <col min="13317" max="13372" width="13" style="90" customWidth="1"/>
    <col min="13373" max="13376" width="16" style="90" customWidth="1"/>
    <col min="13377" max="13379" width="13" style="90" customWidth="1"/>
    <col min="13380" max="13380" width="16" style="90" customWidth="1"/>
    <col min="13381" max="13385" width="13" style="90" customWidth="1"/>
    <col min="13386" max="13386" width="15.1640625" style="90" customWidth="1"/>
    <col min="13387" max="13387" width="20.83203125" style="90" customWidth="1"/>
    <col min="13388" max="13388" width="30.33203125" style="90" customWidth="1"/>
    <col min="13389" max="13389" width="0" style="90" hidden="1" customWidth="1"/>
    <col min="13390" max="13568" width="9.33203125" style="90"/>
    <col min="13569" max="13569" width="6.6640625" style="90" customWidth="1"/>
    <col min="13570" max="13570" width="9.1640625" style="90" customWidth="1"/>
    <col min="13571" max="13571" width="61.5" style="90" customWidth="1"/>
    <col min="13572" max="13572" width="16.33203125" style="90" customWidth="1"/>
    <col min="13573" max="13628" width="13" style="90" customWidth="1"/>
    <col min="13629" max="13632" width="16" style="90" customWidth="1"/>
    <col min="13633" max="13635" width="13" style="90" customWidth="1"/>
    <col min="13636" max="13636" width="16" style="90" customWidth="1"/>
    <col min="13637" max="13641" width="13" style="90" customWidth="1"/>
    <col min="13642" max="13642" width="15.1640625" style="90" customWidth="1"/>
    <col min="13643" max="13643" width="20.83203125" style="90" customWidth="1"/>
    <col min="13644" max="13644" width="30.33203125" style="90" customWidth="1"/>
    <col min="13645" max="13645" width="0" style="90" hidden="1" customWidth="1"/>
    <col min="13646" max="13824" width="9.33203125" style="90"/>
    <col min="13825" max="13825" width="6.6640625" style="90" customWidth="1"/>
    <col min="13826" max="13826" width="9.1640625" style="90" customWidth="1"/>
    <col min="13827" max="13827" width="61.5" style="90" customWidth="1"/>
    <col min="13828" max="13828" width="16.33203125" style="90" customWidth="1"/>
    <col min="13829" max="13884" width="13" style="90" customWidth="1"/>
    <col min="13885" max="13888" width="16" style="90" customWidth="1"/>
    <col min="13889" max="13891" width="13" style="90" customWidth="1"/>
    <col min="13892" max="13892" width="16" style="90" customWidth="1"/>
    <col min="13893" max="13897" width="13" style="90" customWidth="1"/>
    <col min="13898" max="13898" width="15.1640625" style="90" customWidth="1"/>
    <col min="13899" max="13899" width="20.83203125" style="90" customWidth="1"/>
    <col min="13900" max="13900" width="30.33203125" style="90" customWidth="1"/>
    <col min="13901" max="13901" width="0" style="90" hidden="1" customWidth="1"/>
    <col min="13902" max="14080" width="9.33203125" style="90"/>
    <col min="14081" max="14081" width="6.6640625" style="90" customWidth="1"/>
    <col min="14082" max="14082" width="9.1640625" style="90" customWidth="1"/>
    <col min="14083" max="14083" width="61.5" style="90" customWidth="1"/>
    <col min="14084" max="14084" width="16.33203125" style="90" customWidth="1"/>
    <col min="14085" max="14140" width="13" style="90" customWidth="1"/>
    <col min="14141" max="14144" width="16" style="90" customWidth="1"/>
    <col min="14145" max="14147" width="13" style="90" customWidth="1"/>
    <col min="14148" max="14148" width="16" style="90" customWidth="1"/>
    <col min="14149" max="14153" width="13" style="90" customWidth="1"/>
    <col min="14154" max="14154" width="15.1640625" style="90" customWidth="1"/>
    <col min="14155" max="14155" width="20.83203125" style="90" customWidth="1"/>
    <col min="14156" max="14156" width="30.33203125" style="90" customWidth="1"/>
    <col min="14157" max="14157" width="0" style="90" hidden="1" customWidth="1"/>
    <col min="14158" max="14336" width="9.33203125" style="90"/>
    <col min="14337" max="14337" width="6.6640625" style="90" customWidth="1"/>
    <col min="14338" max="14338" width="9.1640625" style="90" customWidth="1"/>
    <col min="14339" max="14339" width="61.5" style="90" customWidth="1"/>
    <col min="14340" max="14340" width="16.33203125" style="90" customWidth="1"/>
    <col min="14341" max="14396" width="13" style="90" customWidth="1"/>
    <col min="14397" max="14400" width="16" style="90" customWidth="1"/>
    <col min="14401" max="14403" width="13" style="90" customWidth="1"/>
    <col min="14404" max="14404" width="16" style="90" customWidth="1"/>
    <col min="14405" max="14409" width="13" style="90" customWidth="1"/>
    <col min="14410" max="14410" width="15.1640625" style="90" customWidth="1"/>
    <col min="14411" max="14411" width="20.83203125" style="90" customWidth="1"/>
    <col min="14412" max="14412" width="30.33203125" style="90" customWidth="1"/>
    <col min="14413" max="14413" width="0" style="90" hidden="1" customWidth="1"/>
    <col min="14414" max="14592" width="9.33203125" style="90"/>
    <col min="14593" max="14593" width="6.6640625" style="90" customWidth="1"/>
    <col min="14594" max="14594" width="9.1640625" style="90" customWidth="1"/>
    <col min="14595" max="14595" width="61.5" style="90" customWidth="1"/>
    <col min="14596" max="14596" width="16.33203125" style="90" customWidth="1"/>
    <col min="14597" max="14652" width="13" style="90" customWidth="1"/>
    <col min="14653" max="14656" width="16" style="90" customWidth="1"/>
    <col min="14657" max="14659" width="13" style="90" customWidth="1"/>
    <col min="14660" max="14660" width="16" style="90" customWidth="1"/>
    <col min="14661" max="14665" width="13" style="90" customWidth="1"/>
    <col min="14666" max="14666" width="15.1640625" style="90" customWidth="1"/>
    <col min="14667" max="14667" width="20.83203125" style="90" customWidth="1"/>
    <col min="14668" max="14668" width="30.33203125" style="90" customWidth="1"/>
    <col min="14669" max="14669" width="0" style="90" hidden="1" customWidth="1"/>
    <col min="14670" max="14848" width="9.33203125" style="90"/>
    <col min="14849" max="14849" width="6.6640625" style="90" customWidth="1"/>
    <col min="14850" max="14850" width="9.1640625" style="90" customWidth="1"/>
    <col min="14851" max="14851" width="61.5" style="90" customWidth="1"/>
    <col min="14852" max="14852" width="16.33203125" style="90" customWidth="1"/>
    <col min="14853" max="14908" width="13" style="90" customWidth="1"/>
    <col min="14909" max="14912" width="16" style="90" customWidth="1"/>
    <col min="14913" max="14915" width="13" style="90" customWidth="1"/>
    <col min="14916" max="14916" width="16" style="90" customWidth="1"/>
    <col min="14917" max="14921" width="13" style="90" customWidth="1"/>
    <col min="14922" max="14922" width="15.1640625" style="90" customWidth="1"/>
    <col min="14923" max="14923" width="20.83203125" style="90" customWidth="1"/>
    <col min="14924" max="14924" width="30.33203125" style="90" customWidth="1"/>
    <col min="14925" max="14925" width="0" style="90" hidden="1" customWidth="1"/>
    <col min="14926" max="15104" width="9.33203125" style="90"/>
    <col min="15105" max="15105" width="6.6640625" style="90" customWidth="1"/>
    <col min="15106" max="15106" width="9.1640625" style="90" customWidth="1"/>
    <col min="15107" max="15107" width="61.5" style="90" customWidth="1"/>
    <col min="15108" max="15108" width="16.33203125" style="90" customWidth="1"/>
    <col min="15109" max="15164" width="13" style="90" customWidth="1"/>
    <col min="15165" max="15168" width="16" style="90" customWidth="1"/>
    <col min="15169" max="15171" width="13" style="90" customWidth="1"/>
    <col min="15172" max="15172" width="16" style="90" customWidth="1"/>
    <col min="15173" max="15177" width="13" style="90" customWidth="1"/>
    <col min="15178" max="15178" width="15.1640625" style="90" customWidth="1"/>
    <col min="15179" max="15179" width="20.83203125" style="90" customWidth="1"/>
    <col min="15180" max="15180" width="30.33203125" style="90" customWidth="1"/>
    <col min="15181" max="15181" width="0" style="90" hidden="1" customWidth="1"/>
    <col min="15182" max="15360" width="9.33203125" style="90"/>
    <col min="15361" max="15361" width="6.6640625" style="90" customWidth="1"/>
    <col min="15362" max="15362" width="9.1640625" style="90" customWidth="1"/>
    <col min="15363" max="15363" width="61.5" style="90" customWidth="1"/>
    <col min="15364" max="15364" width="16.33203125" style="90" customWidth="1"/>
    <col min="15365" max="15420" width="13" style="90" customWidth="1"/>
    <col min="15421" max="15424" width="16" style="90" customWidth="1"/>
    <col min="15425" max="15427" width="13" style="90" customWidth="1"/>
    <col min="15428" max="15428" width="16" style="90" customWidth="1"/>
    <col min="15429" max="15433" width="13" style="90" customWidth="1"/>
    <col min="15434" max="15434" width="15.1640625" style="90" customWidth="1"/>
    <col min="15435" max="15435" width="20.83203125" style="90" customWidth="1"/>
    <col min="15436" max="15436" width="30.33203125" style="90" customWidth="1"/>
    <col min="15437" max="15437" width="0" style="90" hidden="1" customWidth="1"/>
    <col min="15438" max="15616" width="9.33203125" style="90"/>
    <col min="15617" max="15617" width="6.6640625" style="90" customWidth="1"/>
    <col min="15618" max="15618" width="9.1640625" style="90" customWidth="1"/>
    <col min="15619" max="15619" width="61.5" style="90" customWidth="1"/>
    <col min="15620" max="15620" width="16.33203125" style="90" customWidth="1"/>
    <col min="15621" max="15676" width="13" style="90" customWidth="1"/>
    <col min="15677" max="15680" width="16" style="90" customWidth="1"/>
    <col min="15681" max="15683" width="13" style="90" customWidth="1"/>
    <col min="15684" max="15684" width="16" style="90" customWidth="1"/>
    <col min="15685" max="15689" width="13" style="90" customWidth="1"/>
    <col min="15690" max="15690" width="15.1640625" style="90" customWidth="1"/>
    <col min="15691" max="15691" width="20.83203125" style="90" customWidth="1"/>
    <col min="15692" max="15692" width="30.33203125" style="90" customWidth="1"/>
    <col min="15693" max="15693" width="0" style="90" hidden="1" customWidth="1"/>
    <col min="15694" max="15872" width="9.33203125" style="90"/>
    <col min="15873" max="15873" width="6.6640625" style="90" customWidth="1"/>
    <col min="15874" max="15874" width="9.1640625" style="90" customWidth="1"/>
    <col min="15875" max="15875" width="61.5" style="90" customWidth="1"/>
    <col min="15876" max="15876" width="16.33203125" style="90" customWidth="1"/>
    <col min="15877" max="15932" width="13" style="90" customWidth="1"/>
    <col min="15933" max="15936" width="16" style="90" customWidth="1"/>
    <col min="15937" max="15939" width="13" style="90" customWidth="1"/>
    <col min="15940" max="15940" width="16" style="90" customWidth="1"/>
    <col min="15941" max="15945" width="13" style="90" customWidth="1"/>
    <col min="15946" max="15946" width="15.1640625" style="90" customWidth="1"/>
    <col min="15947" max="15947" width="20.83203125" style="90" customWidth="1"/>
    <col min="15948" max="15948" width="30.33203125" style="90" customWidth="1"/>
    <col min="15949" max="15949" width="0" style="90" hidden="1" customWidth="1"/>
    <col min="15950" max="16128" width="9.33203125" style="90"/>
    <col min="16129" max="16129" width="6.6640625" style="90" customWidth="1"/>
    <col min="16130" max="16130" width="9.1640625" style="90" customWidth="1"/>
    <col min="16131" max="16131" width="61.5" style="90" customWidth="1"/>
    <col min="16132" max="16132" width="16.33203125" style="90" customWidth="1"/>
    <col min="16133" max="16188" width="13" style="90" customWidth="1"/>
    <col min="16189" max="16192" width="16" style="90" customWidth="1"/>
    <col min="16193" max="16195" width="13" style="90" customWidth="1"/>
    <col min="16196" max="16196" width="16" style="90" customWidth="1"/>
    <col min="16197" max="16201" width="13" style="90" customWidth="1"/>
    <col min="16202" max="16202" width="15.1640625" style="90" customWidth="1"/>
    <col min="16203" max="16203" width="20.83203125" style="90" customWidth="1"/>
    <col min="16204" max="16204" width="30.33203125" style="90" customWidth="1"/>
    <col min="16205" max="16205" width="0" style="90" hidden="1" customWidth="1"/>
    <col min="16206" max="16384" width="9.33203125" style="90"/>
  </cols>
  <sheetData>
    <row r="1" spans="1:75" ht="17.100000000000001" customHeight="1">
      <c r="A1" s="261" t="s">
        <v>579</v>
      </c>
      <c r="B1" s="261" t="s">
        <v>580</v>
      </c>
      <c r="C1" s="261" t="s">
        <v>581</v>
      </c>
      <c r="D1" s="261" t="s">
        <v>582</v>
      </c>
      <c r="E1" s="261" t="s">
        <v>583</v>
      </c>
      <c r="F1" s="89"/>
      <c r="G1" s="89"/>
      <c r="H1" s="89"/>
      <c r="I1" s="89"/>
      <c r="J1" s="259" t="s">
        <v>584</v>
      </c>
      <c r="K1" s="89"/>
      <c r="L1" s="89"/>
      <c r="M1" s="89" t="s">
        <v>585</v>
      </c>
      <c r="N1" s="89"/>
      <c r="O1" s="89" t="s">
        <v>586</v>
      </c>
      <c r="P1" s="89"/>
      <c r="Q1" s="89" t="s">
        <v>587</v>
      </c>
      <c r="R1" s="89"/>
      <c r="S1" s="89"/>
      <c r="T1" s="89"/>
      <c r="U1" s="89"/>
      <c r="V1" s="89"/>
      <c r="W1" s="89"/>
      <c r="X1" s="89"/>
      <c r="Y1" s="89"/>
      <c r="Z1" s="89" t="s">
        <v>588</v>
      </c>
      <c r="AA1" s="89"/>
      <c r="AB1" s="89"/>
      <c r="AC1" s="89"/>
      <c r="AD1" s="259" t="s">
        <v>589</v>
      </c>
      <c r="AE1" s="259" t="s">
        <v>590</v>
      </c>
      <c r="AF1" s="89"/>
      <c r="AG1" s="89"/>
      <c r="AH1" s="89"/>
      <c r="AI1" s="89"/>
      <c r="AJ1" s="259" t="s">
        <v>591</v>
      </c>
      <c r="AK1" s="89"/>
      <c r="AL1" s="89"/>
      <c r="AM1" s="89"/>
      <c r="AN1" s="89"/>
      <c r="AO1" s="259" t="s">
        <v>592</v>
      </c>
      <c r="AP1" s="259" t="s">
        <v>593</v>
      </c>
      <c r="AQ1" s="259" t="s">
        <v>594</v>
      </c>
      <c r="AR1" s="259" t="s">
        <v>595</v>
      </c>
      <c r="AS1" s="259" t="s">
        <v>596</v>
      </c>
      <c r="AT1" s="259" t="s">
        <v>597</v>
      </c>
      <c r="AU1" s="259" t="s">
        <v>598</v>
      </c>
      <c r="AV1" s="259" t="s">
        <v>599</v>
      </c>
      <c r="AW1" s="259" t="s">
        <v>600</v>
      </c>
      <c r="AX1" s="259" t="s">
        <v>601</v>
      </c>
      <c r="AY1" s="259" t="s">
        <v>602</v>
      </c>
      <c r="AZ1" s="89"/>
      <c r="BA1" s="89"/>
      <c r="BB1" s="259" t="s">
        <v>603</v>
      </c>
      <c r="BC1" s="259" t="s">
        <v>604</v>
      </c>
      <c r="BD1" s="259" t="s">
        <v>605</v>
      </c>
      <c r="BE1" s="259" t="s">
        <v>606</v>
      </c>
      <c r="BF1" s="259" t="s">
        <v>607</v>
      </c>
      <c r="BG1" s="259" t="s">
        <v>608</v>
      </c>
      <c r="BH1" s="259" t="s">
        <v>609</v>
      </c>
      <c r="BI1" s="259" t="s">
        <v>610</v>
      </c>
      <c r="BJ1" s="259" t="s">
        <v>611</v>
      </c>
      <c r="BK1" s="259" t="s">
        <v>612</v>
      </c>
      <c r="BL1" s="259" t="s">
        <v>613</v>
      </c>
      <c r="BM1" s="259" t="s">
        <v>614</v>
      </c>
      <c r="BN1" s="259" t="s">
        <v>615</v>
      </c>
      <c r="BO1" s="259" t="s">
        <v>616</v>
      </c>
      <c r="BP1" s="259" t="s">
        <v>617</v>
      </c>
      <c r="BQ1" s="259" t="s">
        <v>618</v>
      </c>
      <c r="BR1" s="259" t="s">
        <v>619</v>
      </c>
      <c r="BS1" s="259" t="s">
        <v>620</v>
      </c>
      <c r="BT1" s="259" t="s">
        <v>621</v>
      </c>
      <c r="BU1" s="259" t="s">
        <v>622</v>
      </c>
      <c r="BV1" s="261" t="s">
        <v>623</v>
      </c>
      <c r="BW1" s="261" t="s">
        <v>624</v>
      </c>
    </row>
    <row r="2" spans="1:75" ht="17.100000000000001" customHeight="1">
      <c r="A2" s="261"/>
      <c r="B2" s="261"/>
      <c r="C2" s="261"/>
      <c r="D2" s="261"/>
      <c r="E2" s="261"/>
      <c r="F2" s="91" t="s">
        <v>625</v>
      </c>
      <c r="G2" s="91" t="s">
        <v>626</v>
      </c>
      <c r="H2" s="91" t="s">
        <v>627</v>
      </c>
      <c r="I2" s="91" t="s">
        <v>628</v>
      </c>
      <c r="J2" s="260"/>
      <c r="K2" s="91" t="s">
        <v>629</v>
      </c>
      <c r="L2" s="91" t="s">
        <v>630</v>
      </c>
      <c r="M2" s="91"/>
      <c r="N2" s="91" t="s">
        <v>631</v>
      </c>
      <c r="O2" s="91"/>
      <c r="P2" s="91" t="s">
        <v>632</v>
      </c>
      <c r="Q2" s="91"/>
      <c r="R2" s="91" t="s">
        <v>633</v>
      </c>
      <c r="S2" s="91" t="s">
        <v>634</v>
      </c>
      <c r="T2" s="91" t="s">
        <v>635</v>
      </c>
      <c r="U2" s="91" t="s">
        <v>636</v>
      </c>
      <c r="V2" s="91" t="s">
        <v>637</v>
      </c>
      <c r="W2" s="91" t="s">
        <v>638</v>
      </c>
      <c r="X2" s="91" t="s">
        <v>639</v>
      </c>
      <c r="Y2" s="91" t="s">
        <v>640</v>
      </c>
      <c r="Z2" s="91"/>
      <c r="AA2" s="91" t="s">
        <v>641</v>
      </c>
      <c r="AB2" s="91"/>
      <c r="AC2" s="91" t="s">
        <v>642</v>
      </c>
      <c r="AD2" s="260"/>
      <c r="AE2" s="260"/>
      <c r="AF2" s="91" t="s">
        <v>643</v>
      </c>
      <c r="AG2" s="91" t="s">
        <v>633</v>
      </c>
      <c r="AH2" s="91" t="s">
        <v>644</v>
      </c>
      <c r="AI2" s="91" t="s">
        <v>645</v>
      </c>
      <c r="AJ2" s="260"/>
      <c r="AK2" s="91" t="s">
        <v>646</v>
      </c>
      <c r="AL2" s="91" t="s">
        <v>647</v>
      </c>
      <c r="AM2" s="91" t="s">
        <v>648</v>
      </c>
      <c r="AN2" s="91" t="s">
        <v>649</v>
      </c>
      <c r="AO2" s="260"/>
      <c r="AP2" s="260"/>
      <c r="AQ2" s="260"/>
      <c r="AR2" s="260"/>
      <c r="AS2" s="260"/>
      <c r="AT2" s="260"/>
      <c r="AU2" s="260"/>
      <c r="AV2" s="260"/>
      <c r="AW2" s="260"/>
      <c r="AX2" s="260"/>
      <c r="AY2" s="260"/>
      <c r="AZ2" s="91" t="s">
        <v>650</v>
      </c>
      <c r="BA2" s="91" t="s">
        <v>651</v>
      </c>
      <c r="BB2" s="260"/>
      <c r="BC2" s="260"/>
      <c r="BD2" s="260"/>
      <c r="BE2" s="260"/>
      <c r="BF2" s="260"/>
      <c r="BG2" s="260"/>
      <c r="BH2" s="260"/>
      <c r="BI2" s="260"/>
      <c r="BJ2" s="260"/>
      <c r="BK2" s="260"/>
      <c r="BL2" s="260"/>
      <c r="BM2" s="260"/>
      <c r="BN2" s="260"/>
      <c r="BO2" s="260"/>
      <c r="BP2" s="260"/>
      <c r="BQ2" s="260"/>
      <c r="BR2" s="260"/>
      <c r="BS2" s="260"/>
      <c r="BT2" s="260"/>
      <c r="BU2" s="260"/>
      <c r="BV2" s="261"/>
      <c r="BW2" s="261"/>
    </row>
    <row r="3" spans="1:75">
      <c r="A3" s="92">
        <v>3</v>
      </c>
      <c r="B3" s="93"/>
      <c r="C3" s="93" t="s">
        <v>652</v>
      </c>
      <c r="D3" s="93" t="s">
        <v>175</v>
      </c>
      <c r="E3" s="93">
        <v>1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4"/>
      <c r="AP3" s="94"/>
      <c r="AQ3" s="94"/>
      <c r="AR3" s="94"/>
      <c r="AS3" s="94"/>
      <c r="AT3" s="93"/>
      <c r="AU3" s="95"/>
      <c r="AV3" s="93"/>
      <c r="AW3" s="93"/>
      <c r="AX3" s="93"/>
      <c r="AY3" s="93"/>
      <c r="AZ3" s="93"/>
      <c r="BA3" s="93"/>
      <c r="BB3" s="96">
        <v>73.430000000000007</v>
      </c>
      <c r="BC3" s="95">
        <v>12</v>
      </c>
      <c r="BD3" s="93"/>
      <c r="BE3" s="95"/>
      <c r="BF3" s="95"/>
      <c r="BG3" s="93"/>
      <c r="BH3" s="93"/>
      <c r="BI3" s="95"/>
      <c r="BJ3" s="95"/>
      <c r="BK3" s="95"/>
      <c r="BL3" s="95"/>
      <c r="BM3" s="95"/>
      <c r="BN3" s="95"/>
      <c r="BO3" s="95"/>
      <c r="BP3" s="95">
        <v>126</v>
      </c>
      <c r="BQ3" s="95"/>
      <c r="BR3" s="95"/>
      <c r="BS3" s="95">
        <v>79.12</v>
      </c>
      <c r="BT3" s="95"/>
      <c r="BU3" s="95"/>
      <c r="BV3" s="95">
        <f>AVERAGE(F3:BU3)</f>
        <v>72.637500000000003</v>
      </c>
      <c r="BW3" s="95">
        <f>MEDIAN(F3:BV3)</f>
        <v>73.430000000000007</v>
      </c>
    </row>
    <row r="4" spans="1:75">
      <c r="A4" s="92">
        <v>1</v>
      </c>
      <c r="B4" s="93"/>
      <c r="C4" s="93" t="s">
        <v>174</v>
      </c>
      <c r="D4" s="93" t="s">
        <v>175</v>
      </c>
      <c r="E4" s="93">
        <v>1</v>
      </c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6">
        <v>64.790000000000006</v>
      </c>
      <c r="W4" s="93"/>
      <c r="X4" s="96">
        <v>53.94</v>
      </c>
      <c r="Y4" s="93"/>
      <c r="Z4" s="93"/>
      <c r="AA4" s="93"/>
      <c r="AB4" s="96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4"/>
      <c r="AP4" s="94"/>
      <c r="AQ4" s="94"/>
      <c r="AR4" s="94"/>
      <c r="AS4" s="94"/>
      <c r="AT4" s="93"/>
      <c r="AU4" s="95"/>
      <c r="AV4" s="93"/>
      <c r="AW4" s="93"/>
      <c r="AX4" s="93"/>
      <c r="AY4" s="93"/>
      <c r="AZ4" s="93"/>
      <c r="BA4" s="93"/>
      <c r="BB4" s="93"/>
      <c r="BC4" s="95">
        <v>59</v>
      </c>
      <c r="BD4" s="93"/>
      <c r="BE4" s="95"/>
      <c r="BF4" s="95"/>
      <c r="BG4" s="93"/>
      <c r="BH4" s="93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>
        <f t="shared" ref="BV4:BV67" si="0">AVERAGE(F4:BU4)</f>
        <v>59.243333333333339</v>
      </c>
      <c r="BW4" s="95">
        <f t="shared" ref="BW4:BW67" si="1">MEDIAN(F4:BV4)</f>
        <v>59.12166666666667</v>
      </c>
    </row>
    <row r="5" spans="1:75">
      <c r="A5" s="92">
        <v>2</v>
      </c>
      <c r="B5" s="93"/>
      <c r="C5" s="93" t="s">
        <v>2</v>
      </c>
      <c r="D5" s="93" t="s">
        <v>175</v>
      </c>
      <c r="E5" s="93">
        <v>1</v>
      </c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4"/>
      <c r="AP5" s="94"/>
      <c r="AQ5" s="94"/>
      <c r="AR5" s="94"/>
      <c r="AS5" s="94"/>
      <c r="AT5" s="93"/>
      <c r="AU5" s="95"/>
      <c r="AV5" s="93"/>
      <c r="AW5" s="93"/>
      <c r="AX5" s="93"/>
      <c r="AY5" s="93"/>
      <c r="AZ5" s="93"/>
      <c r="BA5" s="93"/>
      <c r="BB5" s="96">
        <v>56.01</v>
      </c>
      <c r="BC5" s="95">
        <v>7.9</v>
      </c>
      <c r="BD5" s="93"/>
      <c r="BE5" s="95"/>
      <c r="BF5" s="95"/>
      <c r="BG5" s="93"/>
      <c r="BH5" s="93"/>
      <c r="BI5" s="95"/>
      <c r="BJ5" s="95"/>
      <c r="BK5" s="95"/>
      <c r="BL5" s="95"/>
      <c r="BM5" s="95"/>
      <c r="BN5" s="95"/>
      <c r="BO5" s="95"/>
      <c r="BP5" s="95">
        <v>95</v>
      </c>
      <c r="BQ5" s="95"/>
      <c r="BR5" s="95"/>
      <c r="BS5" s="95">
        <v>60.46</v>
      </c>
      <c r="BT5" s="95"/>
      <c r="BU5" s="95"/>
      <c r="BV5" s="95">
        <f t="shared" si="0"/>
        <v>54.842500000000001</v>
      </c>
      <c r="BW5" s="95">
        <f t="shared" si="1"/>
        <v>56.01</v>
      </c>
    </row>
    <row r="6" spans="1:75">
      <c r="A6" s="92">
        <v>4</v>
      </c>
      <c r="B6" s="93"/>
      <c r="C6" s="93" t="s">
        <v>653</v>
      </c>
      <c r="D6" s="93" t="s">
        <v>175</v>
      </c>
      <c r="E6" s="93">
        <v>1</v>
      </c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6">
        <v>290</v>
      </c>
      <c r="Z6" s="93"/>
      <c r="AA6" s="96">
        <v>352</v>
      </c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4"/>
      <c r="AP6" s="94"/>
      <c r="AQ6" s="94"/>
      <c r="AR6" s="94"/>
      <c r="AS6" s="94"/>
      <c r="AT6" s="93"/>
      <c r="AU6" s="95"/>
      <c r="AV6" s="93"/>
      <c r="AW6" s="93"/>
      <c r="AX6" s="93"/>
      <c r="AY6" s="93"/>
      <c r="AZ6" s="93"/>
      <c r="BA6" s="93"/>
      <c r="BB6" s="93"/>
      <c r="BC6" s="95"/>
      <c r="BD6" s="93"/>
      <c r="BE6" s="95"/>
      <c r="BF6" s="95"/>
      <c r="BG6" s="93"/>
      <c r="BH6" s="93"/>
      <c r="BI6" s="95"/>
      <c r="BJ6" s="95"/>
      <c r="BK6" s="95"/>
      <c r="BL6" s="95"/>
      <c r="BM6" s="95"/>
      <c r="BN6" s="95"/>
      <c r="BO6" s="95"/>
      <c r="BP6" s="95">
        <v>180</v>
      </c>
      <c r="BQ6" s="95"/>
      <c r="BR6" s="95"/>
      <c r="BS6" s="95"/>
      <c r="BT6" s="95"/>
      <c r="BU6" s="95"/>
      <c r="BV6" s="95">
        <f t="shared" si="0"/>
        <v>274</v>
      </c>
      <c r="BW6" s="95">
        <f t="shared" si="1"/>
        <v>282</v>
      </c>
    </row>
    <row r="7" spans="1:75">
      <c r="A7" s="92" t="s">
        <v>654</v>
      </c>
      <c r="B7" s="93"/>
      <c r="C7" s="93" t="s">
        <v>190</v>
      </c>
      <c r="D7" s="93" t="s">
        <v>175</v>
      </c>
      <c r="E7" s="93">
        <v>1</v>
      </c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4"/>
      <c r="AP7" s="94"/>
      <c r="AQ7" s="94"/>
      <c r="AR7" s="94"/>
      <c r="AS7" s="94"/>
      <c r="AT7" s="93"/>
      <c r="AU7" s="95"/>
      <c r="AV7" s="93"/>
      <c r="AW7" s="93"/>
      <c r="AX7" s="93"/>
      <c r="AY7" s="93"/>
      <c r="AZ7" s="93"/>
      <c r="BA7" s="93"/>
      <c r="BB7" s="93"/>
      <c r="BC7" s="95"/>
      <c r="BD7" s="93"/>
      <c r="BE7" s="95"/>
      <c r="BF7" s="95"/>
      <c r="BG7" s="93"/>
      <c r="BH7" s="93"/>
      <c r="BI7" s="95"/>
      <c r="BJ7" s="95"/>
      <c r="BK7" s="95"/>
      <c r="BL7" s="95"/>
      <c r="BM7" s="95"/>
      <c r="BN7" s="95"/>
      <c r="BO7" s="95"/>
      <c r="BP7" s="95"/>
      <c r="BQ7" s="95">
        <v>5000</v>
      </c>
      <c r="BR7" s="95">
        <v>6400</v>
      </c>
      <c r="BS7" s="95"/>
      <c r="BT7" s="95"/>
      <c r="BU7" s="95">
        <v>7100</v>
      </c>
      <c r="BV7" s="95">
        <f t="shared" si="0"/>
        <v>6166.666666666667</v>
      </c>
      <c r="BW7" s="95">
        <f t="shared" si="1"/>
        <v>6283.3333333333339</v>
      </c>
    </row>
    <row r="8" spans="1:75">
      <c r="A8" s="92">
        <v>7</v>
      </c>
      <c r="B8" s="93"/>
      <c r="C8" s="93" t="s">
        <v>197</v>
      </c>
      <c r="D8" s="93" t="s">
        <v>175</v>
      </c>
      <c r="E8" s="93">
        <v>1</v>
      </c>
      <c r="F8" s="93"/>
      <c r="G8" s="93"/>
      <c r="H8" s="93"/>
      <c r="I8" s="93"/>
      <c r="J8" s="93"/>
      <c r="K8" s="93"/>
      <c r="L8" s="93"/>
      <c r="M8" s="93"/>
      <c r="N8" s="96">
        <v>32510</v>
      </c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4"/>
      <c r="AP8" s="94"/>
      <c r="AQ8" s="94"/>
      <c r="AR8" s="94"/>
      <c r="AS8" s="94"/>
      <c r="AT8" s="93"/>
      <c r="AU8" s="95"/>
      <c r="AV8" s="93"/>
      <c r="AW8" s="93"/>
      <c r="AX8" s="93"/>
      <c r="AY8" s="93"/>
      <c r="AZ8" s="96">
        <v>25900</v>
      </c>
      <c r="BA8" s="93"/>
      <c r="BB8" s="93"/>
      <c r="BC8" s="95"/>
      <c r="BD8" s="93"/>
      <c r="BE8" s="95"/>
      <c r="BF8" s="95"/>
      <c r="BG8" s="93"/>
      <c r="BH8" s="93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>
        <v>39554</v>
      </c>
      <c r="BU8" s="95"/>
      <c r="BV8" s="95">
        <f t="shared" si="0"/>
        <v>32654.666666666668</v>
      </c>
      <c r="BW8" s="95">
        <f t="shared" si="1"/>
        <v>32582.333333333336</v>
      </c>
    </row>
    <row r="9" spans="1:75">
      <c r="A9" s="93">
        <v>10</v>
      </c>
      <c r="B9" s="93"/>
      <c r="C9" s="93" t="s">
        <v>210</v>
      </c>
      <c r="D9" s="93" t="s">
        <v>175</v>
      </c>
      <c r="E9" s="93">
        <v>1</v>
      </c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4"/>
      <c r="AP9" s="94"/>
      <c r="AQ9" s="94"/>
      <c r="AR9" s="94"/>
      <c r="AS9" s="94"/>
      <c r="AT9" s="93"/>
      <c r="AU9" s="95"/>
      <c r="AV9" s="93"/>
      <c r="AW9" s="93"/>
      <c r="AX9" s="93"/>
      <c r="AY9" s="93"/>
      <c r="AZ9" s="93"/>
      <c r="BA9" s="93"/>
      <c r="BB9" s="93"/>
      <c r="BC9" s="95"/>
      <c r="BD9" s="93"/>
      <c r="BE9" s="95">
        <v>486.67</v>
      </c>
      <c r="BF9" s="95">
        <v>545.17999999999995</v>
      </c>
      <c r="BG9" s="93"/>
      <c r="BH9" s="93"/>
      <c r="BI9" s="95"/>
      <c r="BJ9" s="95"/>
      <c r="BK9" s="95">
        <v>228</v>
      </c>
      <c r="BL9" s="95"/>
      <c r="BM9" s="95"/>
      <c r="BN9" s="95">
        <v>348</v>
      </c>
      <c r="BO9" s="95">
        <v>399</v>
      </c>
      <c r="BP9" s="95">
        <v>551</v>
      </c>
      <c r="BQ9" s="95"/>
      <c r="BR9" s="95"/>
      <c r="BS9" s="95">
        <v>380.24</v>
      </c>
      <c r="BT9" s="95"/>
      <c r="BU9" s="95"/>
      <c r="BV9" s="95">
        <f t="shared" si="0"/>
        <v>419.72714285714289</v>
      </c>
      <c r="BW9" s="95">
        <f t="shared" si="1"/>
        <v>409.36357142857145</v>
      </c>
    </row>
    <row r="10" spans="1:75">
      <c r="A10" s="93">
        <v>9</v>
      </c>
      <c r="B10" s="93"/>
      <c r="C10" s="93" t="s">
        <v>207</v>
      </c>
      <c r="D10" s="93" t="s">
        <v>175</v>
      </c>
      <c r="E10" s="93">
        <v>1</v>
      </c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4"/>
      <c r="AP10" s="94"/>
      <c r="AQ10" s="94"/>
      <c r="AR10" s="94"/>
      <c r="AS10" s="94"/>
      <c r="AT10" s="93"/>
      <c r="AU10" s="95"/>
      <c r="AV10" s="93"/>
      <c r="AW10" s="93"/>
      <c r="AX10" s="93"/>
      <c r="AY10" s="93"/>
      <c r="AZ10" s="93"/>
      <c r="BA10" s="93"/>
      <c r="BB10" s="93"/>
      <c r="BC10" s="95"/>
      <c r="BD10" s="93"/>
      <c r="BE10" s="95">
        <v>788.74</v>
      </c>
      <c r="BF10" s="95">
        <v>883.56</v>
      </c>
      <c r="BG10" s="93"/>
      <c r="BH10" s="93"/>
      <c r="BI10" s="95"/>
      <c r="BJ10" s="95"/>
      <c r="BK10" s="95">
        <v>399.5</v>
      </c>
      <c r="BL10" s="95">
        <v>420</v>
      </c>
      <c r="BM10" s="95">
        <v>489</v>
      </c>
      <c r="BN10" s="95"/>
      <c r="BO10" s="95"/>
      <c r="BP10" s="95">
        <v>893</v>
      </c>
      <c r="BQ10" s="95"/>
      <c r="BR10" s="95"/>
      <c r="BS10" s="95">
        <v>492.4</v>
      </c>
      <c r="BT10" s="95"/>
      <c r="BU10" s="95"/>
      <c r="BV10" s="95">
        <f t="shared" si="0"/>
        <v>623.74285714285713</v>
      </c>
      <c r="BW10" s="95">
        <f t="shared" si="1"/>
        <v>558.07142857142856</v>
      </c>
    </row>
    <row r="11" spans="1:75">
      <c r="A11" s="93">
        <v>8</v>
      </c>
      <c r="B11" s="93"/>
      <c r="C11" s="93" t="s">
        <v>157</v>
      </c>
      <c r="D11" s="93" t="s">
        <v>175</v>
      </c>
      <c r="E11" s="93">
        <v>1</v>
      </c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4"/>
      <c r="AP11" s="94"/>
      <c r="AQ11" s="94"/>
      <c r="AR11" s="94"/>
      <c r="AS11" s="94"/>
      <c r="AT11" s="93"/>
      <c r="AU11" s="95"/>
      <c r="AV11" s="93"/>
      <c r="AW11" s="93"/>
      <c r="AX11" s="93"/>
      <c r="AY11" s="93"/>
      <c r="AZ11" s="93"/>
      <c r="BA11" s="93"/>
      <c r="BB11" s="93"/>
      <c r="BC11" s="95"/>
      <c r="BD11" s="93"/>
      <c r="BE11" s="95">
        <v>5572.37</v>
      </c>
      <c r="BF11" s="95">
        <v>7744</v>
      </c>
      <c r="BG11" s="93"/>
      <c r="BH11" s="93"/>
      <c r="BI11" s="95"/>
      <c r="BJ11" s="95"/>
      <c r="BK11" s="95"/>
      <c r="BL11" s="95"/>
      <c r="BM11" s="95"/>
      <c r="BN11" s="95"/>
      <c r="BO11" s="95"/>
      <c r="BP11" s="95">
        <v>5460</v>
      </c>
      <c r="BQ11" s="95"/>
      <c r="BR11" s="95"/>
      <c r="BS11" s="95">
        <v>10418.75</v>
      </c>
      <c r="BT11" s="95"/>
      <c r="BU11" s="95"/>
      <c r="BV11" s="95">
        <f t="shared" si="0"/>
        <v>7298.78</v>
      </c>
      <c r="BW11" s="95">
        <f t="shared" si="1"/>
        <v>7298.78</v>
      </c>
    </row>
    <row r="12" spans="1:75">
      <c r="A12" s="93">
        <v>11</v>
      </c>
      <c r="B12" s="93"/>
      <c r="C12" s="93" t="s">
        <v>213</v>
      </c>
      <c r="D12" s="93" t="s">
        <v>175</v>
      </c>
      <c r="E12" s="93">
        <v>1</v>
      </c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4"/>
      <c r="AP12" s="94"/>
      <c r="AQ12" s="94"/>
      <c r="AR12" s="94"/>
      <c r="AS12" s="94"/>
      <c r="AT12" s="93"/>
      <c r="AU12" s="95"/>
      <c r="AV12" s="93"/>
      <c r="AW12" s="93"/>
      <c r="AX12" s="93"/>
      <c r="AY12" s="93"/>
      <c r="AZ12" s="93"/>
      <c r="BA12" s="93"/>
      <c r="BB12" s="93"/>
      <c r="BC12" s="95"/>
      <c r="BD12" s="93"/>
      <c r="BE12" s="95">
        <v>3143.46</v>
      </c>
      <c r="BF12" s="95">
        <v>3748.54</v>
      </c>
      <c r="BG12" s="93"/>
      <c r="BH12" s="93"/>
      <c r="BI12" s="95"/>
      <c r="BJ12" s="95"/>
      <c r="BK12" s="95"/>
      <c r="BL12" s="95"/>
      <c r="BM12" s="95"/>
      <c r="BN12" s="95"/>
      <c r="BO12" s="95"/>
      <c r="BP12" s="95">
        <v>3480</v>
      </c>
      <c r="BQ12" s="95"/>
      <c r="BR12" s="95"/>
      <c r="BS12" s="95">
        <v>8466.8799999999992</v>
      </c>
      <c r="BT12" s="95"/>
      <c r="BU12" s="95"/>
      <c r="BV12" s="95">
        <f t="shared" si="0"/>
        <v>4709.7199999999993</v>
      </c>
      <c r="BW12" s="95">
        <f t="shared" si="1"/>
        <v>3748.54</v>
      </c>
    </row>
    <row r="13" spans="1:75">
      <c r="A13" s="92">
        <v>12</v>
      </c>
      <c r="B13" s="93"/>
      <c r="C13" s="93" t="s">
        <v>15</v>
      </c>
      <c r="D13" s="93" t="s">
        <v>170</v>
      </c>
      <c r="E13" s="93">
        <v>1</v>
      </c>
      <c r="F13" s="93"/>
      <c r="G13" s="96">
        <v>5930</v>
      </c>
      <c r="H13" s="96">
        <v>7390</v>
      </c>
      <c r="I13" s="93"/>
      <c r="J13" s="93"/>
      <c r="K13" s="93"/>
      <c r="L13" s="93"/>
      <c r="M13" s="93"/>
      <c r="N13" s="93"/>
      <c r="O13" s="96">
        <v>2500</v>
      </c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4"/>
      <c r="AP13" s="94"/>
      <c r="AQ13" s="94"/>
      <c r="AR13" s="94"/>
      <c r="AS13" s="94"/>
      <c r="AT13" s="93"/>
      <c r="AU13" s="95"/>
      <c r="AV13" s="93"/>
      <c r="AW13" s="93"/>
      <c r="AX13" s="93"/>
      <c r="AY13" s="93"/>
      <c r="AZ13" s="93"/>
      <c r="BA13" s="93"/>
      <c r="BB13" s="93"/>
      <c r="BC13" s="95"/>
      <c r="BD13" s="96">
        <v>1700</v>
      </c>
      <c r="BE13" s="95"/>
      <c r="BF13" s="95"/>
      <c r="BG13" s="93"/>
      <c r="BH13" s="93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>
        <f t="shared" si="0"/>
        <v>4380</v>
      </c>
      <c r="BW13" s="95">
        <f t="shared" si="1"/>
        <v>4380</v>
      </c>
    </row>
    <row r="14" spans="1:75">
      <c r="A14" s="92">
        <v>13</v>
      </c>
      <c r="B14" s="93"/>
      <c r="C14" s="93" t="s">
        <v>234</v>
      </c>
      <c r="D14" s="93" t="s">
        <v>175</v>
      </c>
      <c r="E14" s="93">
        <v>1</v>
      </c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6">
        <v>72</v>
      </c>
      <c r="R14" s="96">
        <v>75</v>
      </c>
      <c r="S14" s="96">
        <v>58.58</v>
      </c>
      <c r="T14" s="96">
        <v>72.819999999999993</v>
      </c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4"/>
      <c r="AP14" s="94"/>
      <c r="AQ14" s="94"/>
      <c r="AR14" s="94"/>
      <c r="AS14" s="94"/>
      <c r="AT14" s="93"/>
      <c r="AU14" s="95"/>
      <c r="AV14" s="93"/>
      <c r="AW14" s="93"/>
      <c r="AX14" s="93"/>
      <c r="AY14" s="93"/>
      <c r="AZ14" s="93"/>
      <c r="BA14" s="93"/>
      <c r="BB14" s="93"/>
      <c r="BC14" s="95"/>
      <c r="BD14" s="93"/>
      <c r="BE14" s="95"/>
      <c r="BF14" s="95"/>
      <c r="BG14" s="93"/>
      <c r="BH14" s="93"/>
      <c r="BI14" s="95"/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U14" s="95"/>
      <c r="BV14" s="95">
        <f t="shared" si="0"/>
        <v>69.599999999999994</v>
      </c>
      <c r="BW14" s="95">
        <f t="shared" si="1"/>
        <v>72</v>
      </c>
    </row>
    <row r="15" spans="1:75">
      <c r="A15" s="92">
        <v>26</v>
      </c>
      <c r="B15" s="93"/>
      <c r="C15" s="93" t="s">
        <v>234</v>
      </c>
      <c r="D15" s="93" t="s">
        <v>655</v>
      </c>
      <c r="E15" s="93">
        <v>1</v>
      </c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6">
        <v>72</v>
      </c>
      <c r="R15" s="96">
        <v>75</v>
      </c>
      <c r="S15" s="96">
        <v>58.58</v>
      </c>
      <c r="T15" s="96">
        <v>72.819999999999993</v>
      </c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4"/>
      <c r="AP15" s="94"/>
      <c r="AQ15" s="94"/>
      <c r="AR15" s="94"/>
      <c r="AS15" s="94"/>
      <c r="AT15" s="93"/>
      <c r="AU15" s="95"/>
      <c r="AV15" s="93"/>
      <c r="AW15" s="93"/>
      <c r="AX15" s="93"/>
      <c r="AY15" s="93"/>
      <c r="AZ15" s="93"/>
      <c r="BA15" s="93"/>
      <c r="BB15" s="93"/>
      <c r="BC15" s="95"/>
      <c r="BD15" s="93"/>
      <c r="BE15" s="95"/>
      <c r="BF15" s="95"/>
      <c r="BG15" s="93"/>
      <c r="BH15" s="93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>
        <f t="shared" si="0"/>
        <v>69.599999999999994</v>
      </c>
      <c r="BW15" s="95">
        <f t="shared" si="1"/>
        <v>72</v>
      </c>
    </row>
    <row r="16" spans="1:75">
      <c r="A16" s="92">
        <v>30</v>
      </c>
      <c r="B16" s="93"/>
      <c r="C16" s="93" t="s">
        <v>271</v>
      </c>
      <c r="D16" s="93" t="s">
        <v>175</v>
      </c>
      <c r="E16" s="93">
        <v>1</v>
      </c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6">
        <v>22.3</v>
      </c>
      <c r="R16" s="96">
        <v>18</v>
      </c>
      <c r="S16" s="96">
        <v>17.739999999999998</v>
      </c>
      <c r="T16" s="96">
        <v>16.91</v>
      </c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4"/>
      <c r="AP16" s="94"/>
      <c r="AQ16" s="94"/>
      <c r="AR16" s="94"/>
      <c r="AS16" s="94"/>
      <c r="AT16" s="93"/>
      <c r="AU16" s="95"/>
      <c r="AV16" s="93"/>
      <c r="AW16" s="93"/>
      <c r="AX16" s="93"/>
      <c r="AY16" s="93"/>
      <c r="AZ16" s="93"/>
      <c r="BA16" s="93"/>
      <c r="BB16" s="93"/>
      <c r="BC16" s="95"/>
      <c r="BD16" s="93"/>
      <c r="BE16" s="95"/>
      <c r="BF16" s="95"/>
      <c r="BG16" s="93"/>
      <c r="BH16" s="93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95"/>
      <c r="BT16" s="95"/>
      <c r="BU16" s="95"/>
      <c r="BV16" s="95">
        <f t="shared" si="0"/>
        <v>18.737499999999997</v>
      </c>
      <c r="BW16" s="95">
        <f t="shared" si="1"/>
        <v>18</v>
      </c>
    </row>
    <row r="17" spans="1:75">
      <c r="A17" s="92">
        <v>33</v>
      </c>
      <c r="B17" s="93"/>
      <c r="C17" s="93" t="s">
        <v>279</v>
      </c>
      <c r="D17" s="93" t="s">
        <v>175</v>
      </c>
      <c r="E17" s="93">
        <v>1</v>
      </c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6">
        <v>32</v>
      </c>
      <c r="R17" s="96">
        <v>25</v>
      </c>
      <c r="S17" s="96">
        <v>24.43</v>
      </c>
      <c r="T17" s="96">
        <v>26.06</v>
      </c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4"/>
      <c r="AP17" s="94"/>
      <c r="AQ17" s="94"/>
      <c r="AR17" s="94"/>
      <c r="AS17" s="94"/>
      <c r="AT17" s="93"/>
      <c r="AU17" s="95"/>
      <c r="AV17" s="93"/>
      <c r="AW17" s="93"/>
      <c r="AX17" s="93"/>
      <c r="AY17" s="93"/>
      <c r="AZ17" s="93"/>
      <c r="BA17" s="93"/>
      <c r="BB17" s="93"/>
      <c r="BC17" s="95"/>
      <c r="BD17" s="93"/>
      <c r="BE17" s="95"/>
      <c r="BF17" s="95"/>
      <c r="BG17" s="93"/>
      <c r="BH17" s="93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>
        <f t="shared" si="0"/>
        <v>26.872500000000002</v>
      </c>
      <c r="BW17" s="95">
        <f t="shared" si="1"/>
        <v>26.06</v>
      </c>
    </row>
    <row r="18" spans="1:75">
      <c r="A18" s="92">
        <v>13</v>
      </c>
      <c r="B18" s="93"/>
      <c r="C18" s="93" t="s">
        <v>218</v>
      </c>
      <c r="D18" s="93" t="s">
        <v>175</v>
      </c>
      <c r="E18" s="93">
        <v>1</v>
      </c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6">
        <v>213</v>
      </c>
      <c r="Q18" s="96">
        <v>227</v>
      </c>
      <c r="R18" s="96">
        <v>230</v>
      </c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4"/>
      <c r="AP18" s="94"/>
      <c r="AQ18" s="94"/>
      <c r="AR18" s="94"/>
      <c r="AS18" s="94"/>
      <c r="AT18" s="93"/>
      <c r="AU18" s="95"/>
      <c r="AV18" s="93"/>
      <c r="AW18" s="93"/>
      <c r="AX18" s="93"/>
      <c r="AY18" s="93"/>
      <c r="AZ18" s="93"/>
      <c r="BA18" s="93"/>
      <c r="BB18" s="93"/>
      <c r="BC18" s="95"/>
      <c r="BD18" s="93"/>
      <c r="BE18" s="95"/>
      <c r="BF18" s="95"/>
      <c r="BG18" s="93"/>
      <c r="BH18" s="93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>
        <f t="shared" si="0"/>
        <v>223.33333333333334</v>
      </c>
      <c r="BW18" s="95">
        <f t="shared" si="1"/>
        <v>225.16666666666669</v>
      </c>
    </row>
    <row r="19" spans="1:75">
      <c r="A19" s="92">
        <v>14</v>
      </c>
      <c r="B19" s="93"/>
      <c r="C19" s="93" t="s">
        <v>20</v>
      </c>
      <c r="D19" s="93" t="s">
        <v>175</v>
      </c>
      <c r="E19" s="93">
        <v>1</v>
      </c>
      <c r="F19" s="96">
        <v>260</v>
      </c>
      <c r="G19" s="93"/>
      <c r="H19" s="93"/>
      <c r="I19" s="96">
        <v>650</v>
      </c>
      <c r="J19" s="96">
        <v>482.4</v>
      </c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4"/>
      <c r="AP19" s="94"/>
      <c r="AQ19" s="94"/>
      <c r="AR19" s="94"/>
      <c r="AS19" s="94"/>
      <c r="AT19" s="93"/>
      <c r="AU19" s="95"/>
      <c r="AV19" s="93"/>
      <c r="AW19" s="93"/>
      <c r="AX19" s="93"/>
      <c r="AY19" s="93"/>
      <c r="AZ19" s="93"/>
      <c r="BA19" s="93"/>
      <c r="BB19" s="93"/>
      <c r="BC19" s="95"/>
      <c r="BD19" s="93"/>
      <c r="BE19" s="95"/>
      <c r="BF19" s="95"/>
      <c r="BG19" s="93"/>
      <c r="BH19" s="93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>
        <f t="shared" si="0"/>
        <v>464.13333333333338</v>
      </c>
      <c r="BW19" s="95">
        <f t="shared" si="1"/>
        <v>473.26666666666665</v>
      </c>
    </row>
    <row r="20" spans="1:75">
      <c r="A20" s="92">
        <v>15</v>
      </c>
      <c r="B20" s="93"/>
      <c r="C20" s="93" t="s">
        <v>20</v>
      </c>
      <c r="D20" s="93" t="s">
        <v>175</v>
      </c>
      <c r="E20" s="93">
        <v>1</v>
      </c>
      <c r="F20" s="96">
        <v>260</v>
      </c>
      <c r="G20" s="93"/>
      <c r="H20" s="93"/>
      <c r="I20" s="96">
        <v>650</v>
      </c>
      <c r="J20" s="96">
        <v>482.4</v>
      </c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4"/>
      <c r="AP20" s="94"/>
      <c r="AQ20" s="94"/>
      <c r="AR20" s="94"/>
      <c r="AS20" s="94"/>
      <c r="AT20" s="93"/>
      <c r="AU20" s="95"/>
      <c r="AV20" s="93"/>
      <c r="AW20" s="93"/>
      <c r="AX20" s="93"/>
      <c r="AY20" s="93"/>
      <c r="AZ20" s="93"/>
      <c r="BA20" s="93"/>
      <c r="BB20" s="93"/>
      <c r="BC20" s="95"/>
      <c r="BD20" s="93"/>
      <c r="BE20" s="95"/>
      <c r="BF20" s="95"/>
      <c r="BG20" s="93"/>
      <c r="BH20" s="93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>
        <f t="shared" si="0"/>
        <v>464.13333333333338</v>
      </c>
      <c r="BW20" s="95">
        <f t="shared" si="1"/>
        <v>473.26666666666665</v>
      </c>
    </row>
    <row r="21" spans="1:75">
      <c r="A21" s="92">
        <v>17</v>
      </c>
      <c r="B21" s="93"/>
      <c r="C21" s="93" t="s">
        <v>159</v>
      </c>
      <c r="D21" s="93" t="s">
        <v>175</v>
      </c>
      <c r="E21" s="93">
        <v>1</v>
      </c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4">
        <v>179</v>
      </c>
      <c r="AP21" s="94"/>
      <c r="AQ21" s="94"/>
      <c r="AR21" s="94">
        <v>159.6</v>
      </c>
      <c r="AS21" s="94"/>
      <c r="AT21" s="93"/>
      <c r="AU21" s="95">
        <v>280</v>
      </c>
      <c r="AV21" s="93"/>
      <c r="AW21" s="93"/>
      <c r="AX21" s="93"/>
      <c r="AY21" s="93"/>
      <c r="AZ21" s="93"/>
      <c r="BA21" s="96">
        <v>293.93</v>
      </c>
      <c r="BB21" s="93"/>
      <c r="BC21" s="95"/>
      <c r="BD21" s="93"/>
      <c r="BE21" s="95"/>
      <c r="BF21" s="95"/>
      <c r="BG21" s="93"/>
      <c r="BH21" s="93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>
        <f t="shared" si="0"/>
        <v>228.13249999999999</v>
      </c>
      <c r="BW21" s="95">
        <f t="shared" si="1"/>
        <v>228.13249999999999</v>
      </c>
    </row>
    <row r="22" spans="1:75">
      <c r="A22" s="92">
        <v>25</v>
      </c>
      <c r="B22" s="93"/>
      <c r="C22" s="93" t="s">
        <v>80</v>
      </c>
      <c r="D22" s="93" t="s">
        <v>175</v>
      </c>
      <c r="E22" s="93">
        <v>1</v>
      </c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6">
        <v>185</v>
      </c>
      <c r="AM22" s="93"/>
      <c r="AN22" s="93"/>
      <c r="AO22" s="94">
        <v>94.5</v>
      </c>
      <c r="AP22" s="94"/>
      <c r="AQ22" s="94"/>
      <c r="AR22" s="94">
        <v>112.64</v>
      </c>
      <c r="AS22" s="94"/>
      <c r="AT22" s="93"/>
      <c r="AU22" s="95">
        <v>70</v>
      </c>
      <c r="AV22" s="93"/>
      <c r="AW22" s="93"/>
      <c r="AX22" s="93"/>
      <c r="AY22" s="93"/>
      <c r="AZ22" s="93"/>
      <c r="BA22" s="96">
        <v>160</v>
      </c>
      <c r="BB22" s="93"/>
      <c r="BC22" s="95"/>
      <c r="BD22" s="93"/>
      <c r="BE22" s="95"/>
      <c r="BF22" s="95"/>
      <c r="BG22" s="93"/>
      <c r="BH22" s="93"/>
      <c r="BI22" s="95"/>
      <c r="BJ22" s="95"/>
      <c r="BK22" s="95"/>
      <c r="BL22" s="95"/>
      <c r="BM22" s="95"/>
      <c r="BN22" s="95"/>
      <c r="BO22" s="95"/>
      <c r="BP22" s="95"/>
      <c r="BQ22" s="95"/>
      <c r="BR22" s="95"/>
      <c r="BS22" s="95"/>
      <c r="BT22" s="95"/>
      <c r="BU22" s="95"/>
      <c r="BV22" s="95">
        <f t="shared" si="0"/>
        <v>124.428</v>
      </c>
      <c r="BW22" s="95">
        <f t="shared" si="1"/>
        <v>118.53399999999999</v>
      </c>
    </row>
    <row r="23" spans="1:75">
      <c r="A23" s="92">
        <v>29</v>
      </c>
      <c r="B23" s="93"/>
      <c r="C23" s="93" t="s">
        <v>80</v>
      </c>
      <c r="D23" s="93" t="s">
        <v>175</v>
      </c>
      <c r="E23" s="93">
        <v>1</v>
      </c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6">
        <v>185</v>
      </c>
      <c r="AM23" s="93"/>
      <c r="AN23" s="93"/>
      <c r="AO23" s="94">
        <v>94.5</v>
      </c>
      <c r="AP23" s="94"/>
      <c r="AQ23" s="94"/>
      <c r="AR23" s="94">
        <v>112.64</v>
      </c>
      <c r="AS23" s="94"/>
      <c r="AT23" s="93"/>
      <c r="AU23" s="95">
        <v>70</v>
      </c>
      <c r="AV23" s="93"/>
      <c r="AW23" s="93"/>
      <c r="AX23" s="93"/>
      <c r="AY23" s="93"/>
      <c r="AZ23" s="93"/>
      <c r="BA23" s="96">
        <v>160</v>
      </c>
      <c r="BB23" s="93"/>
      <c r="BC23" s="95"/>
      <c r="BD23" s="93"/>
      <c r="BE23" s="95"/>
      <c r="BF23" s="95"/>
      <c r="BG23" s="93"/>
      <c r="BH23" s="93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>
        <f t="shared" si="0"/>
        <v>124.428</v>
      </c>
      <c r="BW23" s="95">
        <f t="shared" si="1"/>
        <v>118.53399999999999</v>
      </c>
    </row>
    <row r="24" spans="1:75">
      <c r="A24" s="92">
        <v>45</v>
      </c>
      <c r="B24" s="93"/>
      <c r="C24" s="93" t="s">
        <v>80</v>
      </c>
      <c r="D24" s="93" t="s">
        <v>175</v>
      </c>
      <c r="E24" s="93">
        <v>1</v>
      </c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6">
        <v>185</v>
      </c>
      <c r="AM24" s="93"/>
      <c r="AN24" s="93"/>
      <c r="AO24" s="94">
        <v>94.5</v>
      </c>
      <c r="AP24" s="94"/>
      <c r="AQ24" s="94"/>
      <c r="AR24" s="94">
        <v>112.64</v>
      </c>
      <c r="AS24" s="94"/>
      <c r="AT24" s="93"/>
      <c r="AU24" s="95">
        <v>70</v>
      </c>
      <c r="AV24" s="93"/>
      <c r="AW24" s="93"/>
      <c r="AX24" s="93"/>
      <c r="AY24" s="93"/>
      <c r="AZ24" s="93"/>
      <c r="BA24" s="96">
        <v>160</v>
      </c>
      <c r="BB24" s="93"/>
      <c r="BC24" s="95"/>
      <c r="BD24" s="93"/>
      <c r="BE24" s="95"/>
      <c r="BF24" s="95"/>
      <c r="BG24" s="93"/>
      <c r="BH24" s="93"/>
      <c r="BI24" s="95"/>
      <c r="BJ24" s="95"/>
      <c r="BK24" s="95"/>
      <c r="BL24" s="95"/>
      <c r="BM24" s="95"/>
      <c r="BN24" s="95"/>
      <c r="BO24" s="95"/>
      <c r="BP24" s="95"/>
      <c r="BQ24" s="95"/>
      <c r="BR24" s="95"/>
      <c r="BS24" s="95"/>
      <c r="BT24" s="95"/>
      <c r="BU24" s="95"/>
      <c r="BV24" s="95">
        <f t="shared" si="0"/>
        <v>124.428</v>
      </c>
      <c r="BW24" s="95">
        <f t="shared" si="1"/>
        <v>118.53399999999999</v>
      </c>
    </row>
    <row r="25" spans="1:75">
      <c r="A25" s="92">
        <v>49</v>
      </c>
      <c r="B25" s="93"/>
      <c r="C25" s="93" t="s">
        <v>80</v>
      </c>
      <c r="D25" s="93" t="s">
        <v>175</v>
      </c>
      <c r="E25" s="93">
        <v>1</v>
      </c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6">
        <v>185</v>
      </c>
      <c r="AM25" s="93"/>
      <c r="AN25" s="93"/>
      <c r="AO25" s="94">
        <v>94.5</v>
      </c>
      <c r="AP25" s="94"/>
      <c r="AQ25" s="94"/>
      <c r="AR25" s="94">
        <v>112.64</v>
      </c>
      <c r="AS25" s="94"/>
      <c r="AT25" s="93"/>
      <c r="AU25" s="95">
        <v>70</v>
      </c>
      <c r="AV25" s="93"/>
      <c r="AW25" s="93"/>
      <c r="AX25" s="93"/>
      <c r="AY25" s="93"/>
      <c r="AZ25" s="93"/>
      <c r="BA25" s="96">
        <v>160</v>
      </c>
      <c r="BB25" s="93"/>
      <c r="BC25" s="95"/>
      <c r="BD25" s="93"/>
      <c r="BE25" s="95"/>
      <c r="BF25" s="95"/>
      <c r="BG25" s="93"/>
      <c r="BH25" s="93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>
        <f t="shared" si="0"/>
        <v>124.428</v>
      </c>
      <c r="BW25" s="95">
        <f t="shared" si="1"/>
        <v>118.53399999999999</v>
      </c>
    </row>
    <row r="26" spans="1:75">
      <c r="A26" s="92">
        <v>23</v>
      </c>
      <c r="B26" s="93"/>
      <c r="C26" s="93" t="s">
        <v>245</v>
      </c>
      <c r="D26" s="93" t="s">
        <v>655</v>
      </c>
      <c r="E26" s="93">
        <v>1</v>
      </c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4">
        <v>107.5</v>
      </c>
      <c r="AP26" s="94"/>
      <c r="AQ26" s="94"/>
      <c r="AR26" s="94">
        <v>111.57</v>
      </c>
      <c r="AS26" s="94"/>
      <c r="AT26" s="93"/>
      <c r="AU26" s="95">
        <v>130</v>
      </c>
      <c r="AV26" s="93"/>
      <c r="AW26" s="93"/>
      <c r="AX26" s="93"/>
      <c r="AY26" s="93"/>
      <c r="AZ26" s="93"/>
      <c r="BA26" s="96">
        <v>183.29</v>
      </c>
      <c r="BB26" s="93"/>
      <c r="BC26" s="95"/>
      <c r="BD26" s="93"/>
      <c r="BE26" s="95"/>
      <c r="BF26" s="95"/>
      <c r="BG26" s="93"/>
      <c r="BH26" s="93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>
        <f t="shared" si="0"/>
        <v>133.09</v>
      </c>
      <c r="BW26" s="95">
        <f t="shared" si="1"/>
        <v>130</v>
      </c>
    </row>
    <row r="27" spans="1:75">
      <c r="A27" s="92">
        <v>20</v>
      </c>
      <c r="B27" s="93"/>
      <c r="C27" s="93" t="s">
        <v>79</v>
      </c>
      <c r="D27" s="93" t="s">
        <v>175</v>
      </c>
      <c r="E27" s="93">
        <v>1</v>
      </c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4">
        <v>125</v>
      </c>
      <c r="AP27" s="94"/>
      <c r="AQ27" s="94"/>
      <c r="AR27" s="94">
        <v>116.89</v>
      </c>
      <c r="AS27" s="94"/>
      <c r="AT27" s="93"/>
      <c r="AU27" s="95">
        <v>160</v>
      </c>
      <c r="AV27" s="93"/>
      <c r="AW27" s="93"/>
      <c r="AX27" s="93"/>
      <c r="AY27" s="93"/>
      <c r="AZ27" s="93"/>
      <c r="BA27" s="96">
        <v>209</v>
      </c>
      <c r="BB27" s="93"/>
      <c r="BC27" s="95"/>
      <c r="BD27" s="93"/>
      <c r="BE27" s="95"/>
      <c r="BF27" s="95"/>
      <c r="BG27" s="93"/>
      <c r="BH27" s="93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>
        <f t="shared" si="0"/>
        <v>152.7225</v>
      </c>
      <c r="BW27" s="95">
        <f t="shared" si="1"/>
        <v>152.7225</v>
      </c>
    </row>
    <row r="28" spans="1:75">
      <c r="A28" s="92">
        <v>44</v>
      </c>
      <c r="B28" s="93"/>
      <c r="C28" s="93" t="s">
        <v>79</v>
      </c>
      <c r="D28" s="93" t="s">
        <v>175</v>
      </c>
      <c r="E28" s="93">
        <v>1</v>
      </c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4">
        <v>125</v>
      </c>
      <c r="AP28" s="94"/>
      <c r="AQ28" s="94"/>
      <c r="AR28" s="94">
        <v>116.89</v>
      </c>
      <c r="AS28" s="94"/>
      <c r="AT28" s="93"/>
      <c r="AU28" s="95">
        <v>160</v>
      </c>
      <c r="AV28" s="93"/>
      <c r="AW28" s="93"/>
      <c r="AX28" s="93"/>
      <c r="AY28" s="93"/>
      <c r="AZ28" s="93"/>
      <c r="BA28" s="96">
        <v>209</v>
      </c>
      <c r="BB28" s="93"/>
      <c r="BC28" s="95"/>
      <c r="BD28" s="93"/>
      <c r="BE28" s="95"/>
      <c r="BF28" s="95"/>
      <c r="BG28" s="93"/>
      <c r="BH28" s="93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>
        <f t="shared" si="0"/>
        <v>152.7225</v>
      </c>
      <c r="BW28" s="95">
        <f t="shared" si="1"/>
        <v>152.7225</v>
      </c>
    </row>
    <row r="29" spans="1:75">
      <c r="A29" s="92">
        <v>36</v>
      </c>
      <c r="B29" s="93"/>
      <c r="C29" s="93" t="s">
        <v>656</v>
      </c>
      <c r="D29" s="93" t="s">
        <v>175</v>
      </c>
      <c r="E29" s="93">
        <v>1</v>
      </c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4"/>
      <c r="AP29" s="94"/>
      <c r="AQ29" s="94"/>
      <c r="AR29" s="94"/>
      <c r="AS29" s="94"/>
      <c r="AT29" s="93"/>
      <c r="AU29" s="95"/>
      <c r="AV29" s="93"/>
      <c r="AW29" s="93"/>
      <c r="AX29" s="93"/>
      <c r="AY29" s="93"/>
      <c r="AZ29" s="93"/>
      <c r="BA29" s="93"/>
      <c r="BB29" s="93"/>
      <c r="BC29" s="95"/>
      <c r="BD29" s="93"/>
      <c r="BE29" s="95"/>
      <c r="BF29" s="95">
        <v>369.36</v>
      </c>
      <c r="BG29" s="93"/>
      <c r="BH29" s="93"/>
      <c r="BI29" s="95"/>
      <c r="BJ29" s="95"/>
      <c r="BK29" s="95"/>
      <c r="BL29" s="95"/>
      <c r="BM29" s="95"/>
      <c r="BN29" s="95"/>
      <c r="BO29" s="95"/>
      <c r="BP29" s="95">
        <v>310</v>
      </c>
      <c r="BQ29" s="95"/>
      <c r="BR29" s="95"/>
      <c r="BS29" s="95">
        <v>418.5</v>
      </c>
      <c r="BT29" s="95"/>
      <c r="BU29" s="95"/>
      <c r="BV29" s="95">
        <f t="shared" si="0"/>
        <v>365.95333333333338</v>
      </c>
      <c r="BW29" s="95">
        <f t="shared" si="1"/>
        <v>367.65666666666669</v>
      </c>
    </row>
    <row r="30" spans="1:75" s="100" customFormat="1">
      <c r="A30" s="92">
        <v>21</v>
      </c>
      <c r="B30" s="92"/>
      <c r="C30" s="92" t="s">
        <v>657</v>
      </c>
      <c r="D30" s="92" t="s">
        <v>175</v>
      </c>
      <c r="E30" s="92">
        <v>1</v>
      </c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7">
        <v>104.88</v>
      </c>
      <c r="AE30" s="97">
        <v>104.4</v>
      </c>
      <c r="AF30" s="97"/>
      <c r="AG30" s="98">
        <v>96</v>
      </c>
      <c r="AH30" s="98">
        <v>300.27999999999997</v>
      </c>
      <c r="AI30" s="92"/>
      <c r="AJ30" s="98">
        <v>108</v>
      </c>
      <c r="AK30" s="92"/>
      <c r="AL30" s="92"/>
      <c r="AM30" s="92"/>
      <c r="AN30" s="92"/>
      <c r="AO30" s="99"/>
      <c r="AP30" s="99"/>
      <c r="AQ30" s="99"/>
      <c r="AR30" s="99"/>
      <c r="AS30" s="99"/>
      <c r="AT30" s="92"/>
      <c r="AU30" s="97"/>
      <c r="AV30" s="92"/>
      <c r="AW30" s="92"/>
      <c r="AX30" s="92"/>
      <c r="AY30" s="92"/>
      <c r="AZ30" s="92"/>
      <c r="BA30" s="92"/>
      <c r="BB30" s="92"/>
      <c r="BC30" s="97"/>
      <c r="BD30" s="92"/>
      <c r="BE30" s="97"/>
      <c r="BF30" s="97"/>
      <c r="BG30" s="92"/>
      <c r="BH30" s="92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5">
        <f t="shared" si="0"/>
        <v>142.71199999999999</v>
      </c>
      <c r="BW30" s="95">
        <f t="shared" si="1"/>
        <v>106.44</v>
      </c>
    </row>
    <row r="31" spans="1:75" s="100" customFormat="1">
      <c r="A31" s="92">
        <v>27</v>
      </c>
      <c r="B31" s="92"/>
      <c r="C31" s="92" t="s">
        <v>658</v>
      </c>
      <c r="D31" s="92" t="s">
        <v>175</v>
      </c>
      <c r="E31" s="92">
        <v>1</v>
      </c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7">
        <v>104.88</v>
      </c>
      <c r="AE31" s="97">
        <v>104.4</v>
      </c>
      <c r="AF31" s="97"/>
      <c r="AG31" s="98">
        <v>96</v>
      </c>
      <c r="AH31" s="98">
        <v>300.27999999999997</v>
      </c>
      <c r="AI31" s="92"/>
      <c r="AJ31" s="98">
        <v>108</v>
      </c>
      <c r="AK31" s="92"/>
      <c r="AL31" s="92"/>
      <c r="AM31" s="92"/>
      <c r="AN31" s="92"/>
      <c r="AO31" s="99"/>
      <c r="AP31" s="99"/>
      <c r="AQ31" s="99"/>
      <c r="AR31" s="99"/>
      <c r="AS31" s="99"/>
      <c r="AT31" s="92"/>
      <c r="AU31" s="97"/>
      <c r="AV31" s="92"/>
      <c r="AW31" s="92"/>
      <c r="AX31" s="92"/>
      <c r="AY31" s="92"/>
      <c r="AZ31" s="92"/>
      <c r="BA31" s="92"/>
      <c r="BB31" s="92"/>
      <c r="BC31" s="97"/>
      <c r="BD31" s="92"/>
      <c r="BE31" s="97"/>
      <c r="BF31" s="97"/>
      <c r="BG31" s="92"/>
      <c r="BH31" s="92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5">
        <f t="shared" si="0"/>
        <v>142.71199999999999</v>
      </c>
      <c r="BW31" s="95">
        <f t="shared" si="1"/>
        <v>106.44</v>
      </c>
    </row>
    <row r="32" spans="1:75">
      <c r="A32" s="92">
        <v>31</v>
      </c>
      <c r="B32" s="93"/>
      <c r="C32" s="93" t="s">
        <v>659</v>
      </c>
      <c r="D32" s="93" t="s">
        <v>175</v>
      </c>
      <c r="E32" s="93">
        <v>1</v>
      </c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5">
        <v>14</v>
      </c>
      <c r="AE32" s="95">
        <v>13.06</v>
      </c>
      <c r="AF32" s="95"/>
      <c r="AG32" s="93"/>
      <c r="AH32" s="96">
        <v>49.9</v>
      </c>
      <c r="AI32" s="96">
        <v>12.6</v>
      </c>
      <c r="AJ32" s="96">
        <v>23.8</v>
      </c>
      <c r="AK32" s="93"/>
      <c r="AL32" s="93"/>
      <c r="AM32" s="93"/>
      <c r="AN32" s="93"/>
      <c r="AO32" s="94"/>
      <c r="AP32" s="94"/>
      <c r="AQ32" s="94"/>
      <c r="AR32" s="94"/>
      <c r="AS32" s="94"/>
      <c r="AT32" s="93"/>
      <c r="AU32" s="95"/>
      <c r="AV32" s="93"/>
      <c r="AW32" s="93"/>
      <c r="AX32" s="93"/>
      <c r="AY32" s="93"/>
      <c r="AZ32" s="93"/>
      <c r="BA32" s="93"/>
      <c r="BB32" s="93"/>
      <c r="BC32" s="95"/>
      <c r="BD32" s="93"/>
      <c r="BE32" s="95"/>
      <c r="BF32" s="95"/>
      <c r="BG32" s="93"/>
      <c r="BH32" s="93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>
        <f t="shared" si="0"/>
        <v>22.672000000000001</v>
      </c>
      <c r="BW32" s="95">
        <f t="shared" si="1"/>
        <v>18.335999999999999</v>
      </c>
    </row>
    <row r="33" spans="1:75">
      <c r="A33" s="92">
        <v>34</v>
      </c>
      <c r="B33" s="93"/>
      <c r="C33" s="93" t="s">
        <v>660</v>
      </c>
      <c r="D33" s="93" t="s">
        <v>175</v>
      </c>
      <c r="E33" s="93">
        <v>1</v>
      </c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5">
        <v>20.36</v>
      </c>
      <c r="AE33" s="95">
        <v>27.9</v>
      </c>
      <c r="AF33" s="95">
        <v>26.14</v>
      </c>
      <c r="AG33" s="96"/>
      <c r="AH33" s="96"/>
      <c r="AI33" s="96">
        <v>19.2</v>
      </c>
      <c r="AJ33" s="96">
        <v>29.6</v>
      </c>
      <c r="AK33" s="93"/>
      <c r="AL33" s="93"/>
      <c r="AM33" s="93"/>
      <c r="AN33" s="93"/>
      <c r="AO33" s="94"/>
      <c r="AP33" s="94"/>
      <c r="AQ33" s="94"/>
      <c r="AR33" s="94"/>
      <c r="AS33" s="94"/>
      <c r="AT33" s="93"/>
      <c r="AU33" s="95"/>
      <c r="AV33" s="93"/>
      <c r="AW33" s="93"/>
      <c r="AX33" s="93"/>
      <c r="AY33" s="93"/>
      <c r="AZ33" s="93"/>
      <c r="BA33" s="93"/>
      <c r="BB33" s="93"/>
      <c r="BC33" s="95"/>
      <c r="BD33" s="93"/>
      <c r="BE33" s="95"/>
      <c r="BF33" s="95"/>
      <c r="BG33" s="93"/>
      <c r="BH33" s="93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>
        <f t="shared" si="0"/>
        <v>24.640000000000004</v>
      </c>
      <c r="BW33" s="95">
        <f t="shared" si="1"/>
        <v>25.39</v>
      </c>
    </row>
    <row r="34" spans="1:75">
      <c r="A34" s="92">
        <v>35</v>
      </c>
      <c r="B34" s="93"/>
      <c r="C34" s="93" t="s">
        <v>661</v>
      </c>
      <c r="D34" s="93" t="s">
        <v>175</v>
      </c>
      <c r="E34" s="93">
        <v>1</v>
      </c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6">
        <v>190</v>
      </c>
      <c r="AD34" s="95"/>
      <c r="AE34" s="95">
        <v>43.89</v>
      </c>
      <c r="AF34" s="95"/>
      <c r="AG34" s="93"/>
      <c r="AH34" s="96">
        <v>239.46</v>
      </c>
      <c r="AI34" s="93"/>
      <c r="AJ34" s="93"/>
      <c r="AK34" s="93"/>
      <c r="AL34" s="93"/>
      <c r="AM34" s="93"/>
      <c r="AN34" s="93"/>
      <c r="AO34" s="94"/>
      <c r="AP34" s="94"/>
      <c r="AQ34" s="94"/>
      <c r="AR34" s="94"/>
      <c r="AS34" s="94"/>
      <c r="AT34" s="93"/>
      <c r="AU34" s="95"/>
      <c r="AV34" s="93"/>
      <c r="AW34" s="93"/>
      <c r="AX34" s="93"/>
      <c r="AY34" s="93"/>
      <c r="AZ34" s="93"/>
      <c r="BA34" s="93"/>
      <c r="BB34" s="93"/>
      <c r="BC34" s="95"/>
      <c r="BD34" s="93"/>
      <c r="BE34" s="95"/>
      <c r="BF34" s="95"/>
      <c r="BG34" s="93"/>
      <c r="BH34" s="93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>
        <f t="shared" si="0"/>
        <v>157.78333333333333</v>
      </c>
      <c r="BW34" s="95">
        <f t="shared" si="1"/>
        <v>173.89166666666665</v>
      </c>
    </row>
    <row r="35" spans="1:75">
      <c r="A35" s="92">
        <v>38</v>
      </c>
      <c r="B35" s="93"/>
      <c r="C35" s="93" t="s">
        <v>290</v>
      </c>
      <c r="D35" s="93" t="s">
        <v>175</v>
      </c>
      <c r="E35" s="93">
        <v>1</v>
      </c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101"/>
      <c r="AE35" s="101"/>
      <c r="AF35" s="101"/>
      <c r="AG35" s="93"/>
      <c r="AH35" s="93"/>
      <c r="AI35" s="93"/>
      <c r="AJ35" s="93"/>
      <c r="AK35" s="93"/>
      <c r="AL35" s="93"/>
      <c r="AM35" s="93"/>
      <c r="AN35" s="93"/>
      <c r="AO35" s="94"/>
      <c r="AP35" s="94"/>
      <c r="AQ35" s="94"/>
      <c r="AR35" s="94"/>
      <c r="AS35" s="94"/>
      <c r="AT35" s="93"/>
      <c r="AU35" s="95"/>
      <c r="AV35" s="93"/>
      <c r="AW35" s="93"/>
      <c r="AX35" s="93"/>
      <c r="AY35" s="96">
        <v>19.2</v>
      </c>
      <c r="AZ35" s="93"/>
      <c r="BA35" s="93"/>
      <c r="BB35" s="93"/>
      <c r="BC35" s="95"/>
      <c r="BD35" s="93"/>
      <c r="BE35" s="95"/>
      <c r="BF35" s="95"/>
      <c r="BG35" s="93"/>
      <c r="BH35" s="93"/>
      <c r="BI35" s="95"/>
      <c r="BJ35" s="95"/>
      <c r="BK35" s="95"/>
      <c r="BL35" s="95"/>
      <c r="BM35" s="95"/>
      <c r="BN35" s="95"/>
      <c r="BO35" s="95"/>
      <c r="BP35" s="95">
        <v>8.6</v>
      </c>
      <c r="BQ35" s="95"/>
      <c r="BR35" s="95"/>
      <c r="BS35" s="95">
        <v>10.77</v>
      </c>
      <c r="BT35" s="95"/>
      <c r="BU35" s="95"/>
      <c r="BV35" s="95">
        <f t="shared" si="0"/>
        <v>12.856666666666664</v>
      </c>
      <c r="BW35" s="95">
        <f t="shared" si="1"/>
        <v>11.813333333333333</v>
      </c>
    </row>
    <row r="36" spans="1:75">
      <c r="A36" s="92">
        <v>39</v>
      </c>
      <c r="B36" s="93"/>
      <c r="C36" s="93" t="s">
        <v>293</v>
      </c>
      <c r="D36" s="93" t="s">
        <v>175</v>
      </c>
      <c r="E36" s="93">
        <v>1</v>
      </c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4"/>
      <c r="AP36" s="94"/>
      <c r="AQ36" s="94"/>
      <c r="AR36" s="94"/>
      <c r="AS36" s="94"/>
      <c r="AT36" s="93"/>
      <c r="AU36" s="95"/>
      <c r="AV36" s="93"/>
      <c r="AW36" s="93"/>
      <c r="AX36" s="93"/>
      <c r="AY36" s="96">
        <v>31.2</v>
      </c>
      <c r="AZ36" s="93"/>
      <c r="BA36" s="93"/>
      <c r="BB36" s="93"/>
      <c r="BC36" s="95"/>
      <c r="BD36" s="93"/>
      <c r="BE36" s="95"/>
      <c r="BF36" s="95"/>
      <c r="BG36" s="93"/>
      <c r="BH36" s="93"/>
      <c r="BI36" s="95"/>
      <c r="BJ36" s="95"/>
      <c r="BK36" s="95"/>
      <c r="BL36" s="95"/>
      <c r="BM36" s="95"/>
      <c r="BN36" s="95"/>
      <c r="BO36" s="95"/>
      <c r="BP36" s="95">
        <v>15.2</v>
      </c>
      <c r="BQ36" s="95"/>
      <c r="BR36" s="95"/>
      <c r="BS36" s="95">
        <v>18.14</v>
      </c>
      <c r="BT36" s="95"/>
      <c r="BU36" s="95"/>
      <c r="BV36" s="95">
        <f t="shared" si="0"/>
        <v>21.513333333333332</v>
      </c>
      <c r="BW36" s="95">
        <f t="shared" si="1"/>
        <v>19.826666666666668</v>
      </c>
    </row>
    <row r="37" spans="1:75">
      <c r="A37" s="92">
        <v>40</v>
      </c>
      <c r="B37" s="93"/>
      <c r="C37" s="93" t="s">
        <v>296</v>
      </c>
      <c r="D37" s="93" t="s">
        <v>175</v>
      </c>
      <c r="E37" s="93">
        <v>1</v>
      </c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4"/>
      <c r="AP37" s="94"/>
      <c r="AQ37" s="94"/>
      <c r="AR37" s="94"/>
      <c r="AS37" s="94"/>
      <c r="AT37" s="93"/>
      <c r="AU37" s="95"/>
      <c r="AV37" s="93"/>
      <c r="AW37" s="93"/>
      <c r="AX37" s="93"/>
      <c r="AY37" s="96">
        <v>42.44</v>
      </c>
      <c r="AZ37" s="93"/>
      <c r="BA37" s="93"/>
      <c r="BB37" s="93"/>
      <c r="BC37" s="95"/>
      <c r="BD37" s="93"/>
      <c r="BE37" s="95"/>
      <c r="BF37" s="95"/>
      <c r="BG37" s="93"/>
      <c r="BH37" s="93"/>
      <c r="BI37" s="95"/>
      <c r="BJ37" s="95"/>
      <c r="BK37" s="95"/>
      <c r="BL37" s="95"/>
      <c r="BM37" s="95"/>
      <c r="BN37" s="95"/>
      <c r="BO37" s="95"/>
      <c r="BP37" s="95">
        <v>25</v>
      </c>
      <c r="BQ37" s="95"/>
      <c r="BR37" s="95"/>
      <c r="BS37" s="95">
        <v>41.5</v>
      </c>
      <c r="BT37" s="95"/>
      <c r="BU37" s="95"/>
      <c r="BV37" s="95">
        <f t="shared" si="0"/>
        <v>36.313333333333333</v>
      </c>
      <c r="BW37" s="95">
        <f t="shared" si="1"/>
        <v>38.906666666666666</v>
      </c>
    </row>
    <row r="38" spans="1:75">
      <c r="A38" s="92">
        <v>41</v>
      </c>
      <c r="B38" s="93"/>
      <c r="C38" s="93" t="s">
        <v>305</v>
      </c>
      <c r="D38" s="93" t="s">
        <v>175</v>
      </c>
      <c r="E38" s="93">
        <v>1</v>
      </c>
      <c r="F38" s="93"/>
      <c r="G38" s="93"/>
      <c r="H38" s="93"/>
      <c r="I38" s="93"/>
      <c r="J38" s="93"/>
      <c r="K38" s="96">
        <v>2862.02</v>
      </c>
      <c r="L38" s="96">
        <v>1688</v>
      </c>
      <c r="M38" s="96">
        <v>1810.53</v>
      </c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4"/>
      <c r="AP38" s="94"/>
      <c r="AQ38" s="94"/>
      <c r="AR38" s="94"/>
      <c r="AS38" s="94"/>
      <c r="AT38" s="93"/>
      <c r="AU38" s="95"/>
      <c r="AV38" s="93"/>
      <c r="AW38" s="93"/>
      <c r="AX38" s="93"/>
      <c r="AY38" s="93"/>
      <c r="AZ38" s="93"/>
      <c r="BA38" s="93"/>
      <c r="BB38" s="93"/>
      <c r="BC38" s="95"/>
      <c r="BD38" s="93"/>
      <c r="BE38" s="95"/>
      <c r="BF38" s="95"/>
      <c r="BG38" s="93"/>
      <c r="BH38" s="93"/>
      <c r="BI38" s="95"/>
      <c r="BJ38" s="95"/>
      <c r="BK38" s="95"/>
      <c r="BL38" s="95"/>
      <c r="BM38" s="95"/>
      <c r="BN38" s="95"/>
      <c r="BO38" s="95"/>
      <c r="BP38" s="95"/>
      <c r="BQ38" s="95"/>
      <c r="BR38" s="95"/>
      <c r="BS38" s="95"/>
      <c r="BT38" s="95"/>
      <c r="BU38" s="95"/>
      <c r="BV38" s="95">
        <f t="shared" si="0"/>
        <v>2120.1833333333334</v>
      </c>
      <c r="BW38" s="95">
        <f t="shared" si="1"/>
        <v>1965.3566666666666</v>
      </c>
    </row>
    <row r="39" spans="1:75">
      <c r="A39" s="92">
        <v>42</v>
      </c>
      <c r="B39" s="93"/>
      <c r="C39" s="93" t="s">
        <v>61</v>
      </c>
      <c r="D39" s="93" t="s">
        <v>175</v>
      </c>
      <c r="E39" s="93">
        <v>1</v>
      </c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4"/>
      <c r="AP39" s="94"/>
      <c r="AQ39" s="94"/>
      <c r="AR39" s="94"/>
      <c r="AS39" s="94"/>
      <c r="AT39" s="93"/>
      <c r="AU39" s="95"/>
      <c r="AV39" s="93"/>
      <c r="AW39" s="93"/>
      <c r="AX39" s="96">
        <v>27845</v>
      </c>
      <c r="AY39" s="93"/>
      <c r="AZ39" s="93"/>
      <c r="BA39" s="93"/>
      <c r="BB39" s="93"/>
      <c r="BC39" s="95"/>
      <c r="BD39" s="93"/>
      <c r="BE39" s="95"/>
      <c r="BF39" s="95">
        <v>16937.8</v>
      </c>
      <c r="BG39" s="93"/>
      <c r="BH39" s="93"/>
      <c r="BI39" s="95"/>
      <c r="BJ39" s="95"/>
      <c r="BK39" s="95"/>
      <c r="BL39" s="95"/>
      <c r="BM39" s="95"/>
      <c r="BN39" s="95"/>
      <c r="BO39" s="95"/>
      <c r="BP39" s="95">
        <v>10466</v>
      </c>
      <c r="BQ39" s="95"/>
      <c r="BR39" s="95"/>
      <c r="BS39" s="95"/>
      <c r="BT39" s="95"/>
      <c r="BU39" s="95"/>
      <c r="BV39" s="95">
        <f t="shared" si="0"/>
        <v>18416.266666666666</v>
      </c>
      <c r="BW39" s="95">
        <f t="shared" si="1"/>
        <v>17677.033333333333</v>
      </c>
    </row>
    <row r="40" spans="1:75">
      <c r="A40" s="92">
        <v>43</v>
      </c>
      <c r="B40" s="93"/>
      <c r="C40" s="93" t="s">
        <v>309</v>
      </c>
      <c r="D40" s="93" t="s">
        <v>175</v>
      </c>
      <c r="E40" s="93">
        <v>1</v>
      </c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4"/>
      <c r="AP40" s="94"/>
      <c r="AQ40" s="94"/>
      <c r="AR40" s="94"/>
      <c r="AS40" s="94"/>
      <c r="AT40" s="93"/>
      <c r="AU40" s="95"/>
      <c r="AV40" s="93"/>
      <c r="AW40" s="93"/>
      <c r="AX40" s="96">
        <v>1271</v>
      </c>
      <c r="AY40" s="93"/>
      <c r="AZ40" s="93"/>
      <c r="BA40" s="93"/>
      <c r="BB40" s="93"/>
      <c r="BC40" s="95"/>
      <c r="BD40" s="93"/>
      <c r="BE40" s="95"/>
      <c r="BF40" s="95">
        <v>1892</v>
      </c>
      <c r="BG40" s="93"/>
      <c r="BH40" s="93"/>
      <c r="BI40" s="95"/>
      <c r="BJ40" s="95"/>
      <c r="BK40" s="95"/>
      <c r="BL40" s="95"/>
      <c r="BM40" s="95"/>
      <c r="BN40" s="95"/>
      <c r="BO40" s="95"/>
      <c r="BP40" s="95">
        <v>1160</v>
      </c>
      <c r="BQ40" s="95"/>
      <c r="BR40" s="95"/>
      <c r="BS40" s="95"/>
      <c r="BT40" s="95"/>
      <c r="BU40" s="95"/>
      <c r="BV40" s="95">
        <f t="shared" si="0"/>
        <v>1441</v>
      </c>
      <c r="BW40" s="95">
        <f t="shared" si="1"/>
        <v>1356</v>
      </c>
    </row>
    <row r="41" spans="1:75">
      <c r="A41" s="92">
        <v>6</v>
      </c>
      <c r="B41" s="93"/>
      <c r="C41" s="93" t="s">
        <v>192</v>
      </c>
      <c r="D41" s="93" t="s">
        <v>175</v>
      </c>
      <c r="E41" s="93">
        <v>1</v>
      </c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6">
        <v>874.4</v>
      </c>
      <c r="AL41" s="93"/>
      <c r="AM41" s="96">
        <v>625</v>
      </c>
      <c r="AN41" s="96">
        <v>661.2</v>
      </c>
      <c r="AO41" s="94"/>
      <c r="AP41" s="94"/>
      <c r="AQ41" s="94"/>
      <c r="AR41" s="94"/>
      <c r="AS41" s="94"/>
      <c r="AT41" s="93"/>
      <c r="AU41" s="95"/>
      <c r="AV41" s="93"/>
      <c r="AW41" s="93"/>
      <c r="AX41" s="93"/>
      <c r="AY41" s="93"/>
      <c r="AZ41" s="93"/>
      <c r="BA41" s="93"/>
      <c r="BB41" s="93"/>
      <c r="BC41" s="95"/>
      <c r="BD41" s="93"/>
      <c r="BE41" s="95"/>
      <c r="BF41" s="95"/>
      <c r="BG41" s="93"/>
      <c r="BH41" s="93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>
        <f t="shared" si="0"/>
        <v>720.20000000000016</v>
      </c>
      <c r="BW41" s="95">
        <f t="shared" si="1"/>
        <v>690.7</v>
      </c>
    </row>
    <row r="42" spans="1:75">
      <c r="A42" s="92">
        <v>51</v>
      </c>
      <c r="B42" s="93"/>
      <c r="C42" s="93" t="s">
        <v>349</v>
      </c>
      <c r="D42" s="93" t="s">
        <v>175</v>
      </c>
      <c r="E42" s="93">
        <v>1</v>
      </c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6">
        <v>832.2</v>
      </c>
      <c r="AO42" s="94"/>
      <c r="AP42" s="94"/>
      <c r="AQ42" s="94"/>
      <c r="AR42" s="94"/>
      <c r="AS42" s="94">
        <v>823</v>
      </c>
      <c r="AT42" s="96">
        <v>616.16</v>
      </c>
      <c r="AU42" s="95"/>
      <c r="AV42" s="93"/>
      <c r="AW42" s="93"/>
      <c r="AX42" s="93"/>
      <c r="AY42" s="93"/>
      <c r="AZ42" s="93"/>
      <c r="BA42" s="93"/>
      <c r="BB42" s="93"/>
      <c r="BC42" s="95"/>
      <c r="BD42" s="93"/>
      <c r="BE42" s="95"/>
      <c r="BF42" s="95"/>
      <c r="BG42" s="93"/>
      <c r="BH42" s="93">
        <v>1396.15</v>
      </c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>
        <f t="shared" si="0"/>
        <v>916.87750000000005</v>
      </c>
      <c r="BW42" s="95">
        <f t="shared" si="1"/>
        <v>832.2</v>
      </c>
    </row>
    <row r="43" spans="1:75">
      <c r="A43" s="92">
        <v>52</v>
      </c>
      <c r="B43" s="93"/>
      <c r="C43" s="93" t="s">
        <v>101</v>
      </c>
      <c r="D43" s="93" t="s">
        <v>175</v>
      </c>
      <c r="E43" s="93">
        <v>1</v>
      </c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4"/>
      <c r="AP43" s="94"/>
      <c r="AQ43" s="94"/>
      <c r="AR43" s="94"/>
      <c r="AS43" s="94"/>
      <c r="AT43" s="93"/>
      <c r="AU43" s="95"/>
      <c r="AV43" s="93"/>
      <c r="AW43" s="93"/>
      <c r="AX43" s="93"/>
      <c r="AY43" s="93"/>
      <c r="AZ43" s="93"/>
      <c r="BA43" s="93"/>
      <c r="BB43" s="93"/>
      <c r="BC43" s="95"/>
      <c r="BD43" s="93"/>
      <c r="BE43" s="95"/>
      <c r="BF43" s="95">
        <v>198</v>
      </c>
      <c r="BG43" s="93"/>
      <c r="BH43" s="93"/>
      <c r="BI43" s="95"/>
      <c r="BJ43" s="95"/>
      <c r="BK43" s="95"/>
      <c r="BL43" s="95"/>
      <c r="BM43" s="95"/>
      <c r="BN43" s="95"/>
      <c r="BO43" s="95"/>
      <c r="BP43" s="95">
        <v>420</v>
      </c>
      <c r="BQ43" s="95"/>
      <c r="BR43" s="95"/>
      <c r="BS43" s="95">
        <v>207.81</v>
      </c>
      <c r="BT43" s="95"/>
      <c r="BU43" s="95"/>
      <c r="BV43" s="95">
        <f t="shared" si="0"/>
        <v>275.27</v>
      </c>
      <c r="BW43" s="95">
        <f t="shared" si="1"/>
        <v>241.54</v>
      </c>
    </row>
    <row r="44" spans="1:75">
      <c r="A44" s="92">
        <v>54</v>
      </c>
      <c r="B44" s="93"/>
      <c r="C44" s="93" t="s">
        <v>356</v>
      </c>
      <c r="D44" s="93" t="s">
        <v>175</v>
      </c>
      <c r="E44" s="93">
        <v>1</v>
      </c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4"/>
      <c r="AP44" s="94"/>
      <c r="AQ44" s="94"/>
      <c r="AR44" s="94"/>
      <c r="AS44" s="94"/>
      <c r="AT44" s="93"/>
      <c r="AU44" s="95"/>
      <c r="AV44" s="93"/>
      <c r="AW44" s="93"/>
      <c r="AX44" s="93"/>
      <c r="AY44" s="93"/>
      <c r="AZ44" s="93"/>
      <c r="BA44" s="93"/>
      <c r="BB44" s="93"/>
      <c r="BC44" s="95"/>
      <c r="BD44" s="93"/>
      <c r="BE44" s="95">
        <v>12546.94</v>
      </c>
      <c r="BF44" s="95">
        <v>13689.98</v>
      </c>
      <c r="BG44" s="93"/>
      <c r="BH44" s="93"/>
      <c r="BI44" s="95"/>
      <c r="BJ44" s="95"/>
      <c r="BK44" s="95"/>
      <c r="BL44" s="95"/>
      <c r="BM44" s="95"/>
      <c r="BN44" s="95"/>
      <c r="BO44" s="95"/>
      <c r="BP44" s="95">
        <v>6736</v>
      </c>
      <c r="BQ44" s="95"/>
      <c r="BR44" s="95"/>
      <c r="BS44" s="95">
        <v>13621.13</v>
      </c>
      <c r="BT44" s="95"/>
      <c r="BU44" s="95"/>
      <c r="BV44" s="95">
        <f t="shared" si="0"/>
        <v>11648.512499999999</v>
      </c>
      <c r="BW44" s="95">
        <f t="shared" si="1"/>
        <v>12546.94</v>
      </c>
    </row>
    <row r="45" spans="1:75">
      <c r="A45" s="92">
        <v>53</v>
      </c>
      <c r="B45" s="93"/>
      <c r="C45" s="93" t="s">
        <v>353</v>
      </c>
      <c r="D45" s="93" t="s">
        <v>175</v>
      </c>
      <c r="E45" s="93">
        <v>1</v>
      </c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4"/>
      <c r="AP45" s="94"/>
      <c r="AQ45" s="94"/>
      <c r="AR45" s="94"/>
      <c r="AS45" s="94"/>
      <c r="AT45" s="93"/>
      <c r="AU45" s="95"/>
      <c r="AV45" s="93"/>
      <c r="AW45" s="93"/>
      <c r="AX45" s="93"/>
      <c r="AY45" s="93"/>
      <c r="AZ45" s="93"/>
      <c r="BA45" s="93"/>
      <c r="BB45" s="93"/>
      <c r="BC45" s="95"/>
      <c r="BD45" s="93"/>
      <c r="BE45" s="95">
        <v>1197.97</v>
      </c>
      <c r="BF45" s="95">
        <v>1503.92</v>
      </c>
      <c r="BG45" s="93"/>
      <c r="BH45" s="93"/>
      <c r="BI45" s="95"/>
      <c r="BJ45" s="95"/>
      <c r="BK45" s="95"/>
      <c r="BL45" s="95"/>
      <c r="BM45" s="95"/>
      <c r="BN45" s="95"/>
      <c r="BO45" s="95"/>
      <c r="BP45" s="95">
        <v>1225</v>
      </c>
      <c r="BQ45" s="95"/>
      <c r="BR45" s="95"/>
      <c r="BS45" s="95">
        <v>818.17</v>
      </c>
      <c r="BT45" s="95"/>
      <c r="BU45" s="95"/>
      <c r="BV45" s="95">
        <f t="shared" si="0"/>
        <v>1186.2650000000001</v>
      </c>
      <c r="BW45" s="95">
        <f t="shared" si="1"/>
        <v>1197.97</v>
      </c>
    </row>
    <row r="46" spans="1:75">
      <c r="A46" s="92">
        <v>18</v>
      </c>
      <c r="B46" s="93"/>
      <c r="C46" s="93" t="s">
        <v>231</v>
      </c>
      <c r="D46" s="93" t="s">
        <v>175</v>
      </c>
      <c r="E46" s="93">
        <v>1</v>
      </c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6">
        <v>201.26</v>
      </c>
      <c r="V46" s="93"/>
      <c r="W46" s="96">
        <v>181.17</v>
      </c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4"/>
      <c r="AP46" s="94">
        <v>235.08</v>
      </c>
      <c r="AQ46" s="94"/>
      <c r="AR46" s="94"/>
      <c r="AS46" s="94"/>
      <c r="AT46" s="93"/>
      <c r="AU46" s="95"/>
      <c r="AV46" s="93"/>
      <c r="AW46" s="93"/>
      <c r="AX46" s="93"/>
      <c r="AY46" s="93"/>
      <c r="AZ46" s="93"/>
      <c r="BA46" s="93"/>
      <c r="BB46" s="93"/>
      <c r="BC46" s="95"/>
      <c r="BD46" s="93"/>
      <c r="BE46" s="95"/>
      <c r="BF46" s="95"/>
      <c r="BG46" s="93"/>
      <c r="BH46" s="93"/>
      <c r="BI46" s="95"/>
      <c r="BJ46" s="95"/>
      <c r="BK46" s="95"/>
      <c r="BL46" s="95"/>
      <c r="BM46" s="95"/>
      <c r="BN46" s="95"/>
      <c r="BO46" s="95"/>
      <c r="BP46" s="95"/>
      <c r="BQ46" s="95"/>
      <c r="BR46" s="95"/>
      <c r="BS46" s="95"/>
      <c r="BT46" s="95"/>
      <c r="BU46" s="95"/>
      <c r="BV46" s="95">
        <f t="shared" si="0"/>
        <v>205.83666666666667</v>
      </c>
      <c r="BW46" s="95">
        <f t="shared" si="1"/>
        <v>203.54833333333335</v>
      </c>
    </row>
    <row r="47" spans="1:75">
      <c r="A47" s="92">
        <v>59</v>
      </c>
      <c r="B47" s="93"/>
      <c r="C47" s="93" t="s">
        <v>371</v>
      </c>
      <c r="D47" s="93" t="s">
        <v>175</v>
      </c>
      <c r="E47" s="93">
        <v>1</v>
      </c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4"/>
      <c r="AP47" s="94"/>
      <c r="AQ47" s="94"/>
      <c r="AR47" s="94"/>
      <c r="AS47" s="94"/>
      <c r="AT47" s="93"/>
      <c r="AU47" s="95"/>
      <c r="AV47" s="93"/>
      <c r="AW47" s="93"/>
      <c r="AX47" s="93"/>
      <c r="AY47" s="93"/>
      <c r="AZ47" s="93"/>
      <c r="BA47" s="93"/>
      <c r="BB47" s="93"/>
      <c r="BC47" s="95"/>
      <c r="BD47" s="93"/>
      <c r="BE47" s="95"/>
      <c r="BF47" s="95">
        <v>1311.42</v>
      </c>
      <c r="BG47" s="93"/>
      <c r="BH47" s="93"/>
      <c r="BI47" s="95"/>
      <c r="BJ47" s="95"/>
      <c r="BK47" s="95"/>
      <c r="BL47" s="95"/>
      <c r="BM47" s="95"/>
      <c r="BN47" s="95"/>
      <c r="BO47" s="95"/>
      <c r="BP47" s="95">
        <v>1400</v>
      </c>
      <c r="BQ47" s="95"/>
      <c r="BR47" s="95"/>
      <c r="BS47" s="95">
        <v>1097.04</v>
      </c>
      <c r="BT47" s="95"/>
      <c r="BU47" s="95"/>
      <c r="BV47" s="95">
        <f t="shared" si="0"/>
        <v>1269.4866666666667</v>
      </c>
      <c r="BW47" s="95">
        <f t="shared" si="1"/>
        <v>1290.4533333333334</v>
      </c>
    </row>
    <row r="48" spans="1:75">
      <c r="A48" s="92">
        <v>55</v>
      </c>
      <c r="B48" s="93"/>
      <c r="C48" s="93" t="s">
        <v>359</v>
      </c>
      <c r="D48" s="93" t="s">
        <v>175</v>
      </c>
      <c r="E48" s="93">
        <v>1</v>
      </c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4"/>
      <c r="AP48" s="94"/>
      <c r="AQ48" s="94"/>
      <c r="AR48" s="94"/>
      <c r="AS48" s="94"/>
      <c r="AT48" s="93"/>
      <c r="AU48" s="95"/>
      <c r="AV48" s="93"/>
      <c r="AW48" s="93"/>
      <c r="AX48" s="93"/>
      <c r="AY48" s="93"/>
      <c r="AZ48" s="93"/>
      <c r="BA48" s="93"/>
      <c r="BB48" s="93"/>
      <c r="BC48" s="95"/>
      <c r="BD48" s="93"/>
      <c r="BE48" s="95">
        <v>531.17999999999995</v>
      </c>
      <c r="BF48" s="95">
        <v>468.6</v>
      </c>
      <c r="BG48" s="93"/>
      <c r="BH48" s="93"/>
      <c r="BI48" s="95"/>
      <c r="BJ48" s="95"/>
      <c r="BK48" s="95"/>
      <c r="BL48" s="95"/>
      <c r="BM48" s="95"/>
      <c r="BN48" s="95"/>
      <c r="BO48" s="95"/>
      <c r="BP48" s="95">
        <v>450</v>
      </c>
      <c r="BQ48" s="95"/>
      <c r="BR48" s="95"/>
      <c r="BS48" s="95">
        <v>453.59</v>
      </c>
      <c r="BT48" s="95"/>
      <c r="BU48" s="95"/>
      <c r="BV48" s="95">
        <f t="shared" si="0"/>
        <v>475.84249999999997</v>
      </c>
      <c r="BW48" s="95">
        <f t="shared" si="1"/>
        <v>468.6</v>
      </c>
    </row>
    <row r="49" spans="1:75">
      <c r="A49" s="92">
        <v>56</v>
      </c>
      <c r="B49" s="93"/>
      <c r="C49" s="93" t="s">
        <v>362</v>
      </c>
      <c r="D49" s="93" t="s">
        <v>175</v>
      </c>
      <c r="E49" s="93">
        <v>1</v>
      </c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4"/>
      <c r="AP49" s="94"/>
      <c r="AQ49" s="94"/>
      <c r="AR49" s="94"/>
      <c r="AS49" s="94"/>
      <c r="AT49" s="93"/>
      <c r="AU49" s="95"/>
      <c r="AV49" s="93"/>
      <c r="AW49" s="93"/>
      <c r="AX49" s="93"/>
      <c r="AY49" s="93"/>
      <c r="AZ49" s="93"/>
      <c r="BA49" s="93"/>
      <c r="BB49" s="93"/>
      <c r="BC49" s="95"/>
      <c r="BD49" s="93"/>
      <c r="BE49" s="95">
        <v>711.79</v>
      </c>
      <c r="BF49" s="95">
        <v>673.2</v>
      </c>
      <c r="BG49" s="93"/>
      <c r="BH49" s="93"/>
      <c r="BI49" s="95"/>
      <c r="BJ49" s="95"/>
      <c r="BK49" s="95"/>
      <c r="BL49" s="95"/>
      <c r="BM49" s="95"/>
      <c r="BN49" s="95"/>
      <c r="BO49" s="95"/>
      <c r="BP49" s="95">
        <v>600</v>
      </c>
      <c r="BQ49" s="95"/>
      <c r="BR49" s="95"/>
      <c r="BS49" s="95">
        <v>549.52</v>
      </c>
      <c r="BT49" s="95"/>
      <c r="BU49" s="95"/>
      <c r="BV49" s="95">
        <f t="shared" si="0"/>
        <v>633.62750000000005</v>
      </c>
      <c r="BW49" s="95">
        <f t="shared" si="1"/>
        <v>633.62750000000005</v>
      </c>
    </row>
    <row r="50" spans="1:75">
      <c r="A50" s="92">
        <v>57</v>
      </c>
      <c r="B50" s="93"/>
      <c r="C50" s="93" t="s">
        <v>365</v>
      </c>
      <c r="D50" s="93" t="s">
        <v>175</v>
      </c>
      <c r="E50" s="93">
        <v>1</v>
      </c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4"/>
      <c r="AP50" s="94"/>
      <c r="AQ50" s="94"/>
      <c r="AR50" s="94"/>
      <c r="AS50" s="94"/>
      <c r="AT50" s="93"/>
      <c r="AU50" s="95"/>
      <c r="AV50" s="93"/>
      <c r="AW50" s="93"/>
      <c r="AX50" s="93"/>
      <c r="AY50" s="93"/>
      <c r="AZ50" s="93"/>
      <c r="BA50" s="93"/>
      <c r="BB50" s="93"/>
      <c r="BC50" s="95"/>
      <c r="BD50" s="93"/>
      <c r="BE50" s="95">
        <v>740.44</v>
      </c>
      <c r="BF50" s="95">
        <v>672.65</v>
      </c>
      <c r="BG50" s="93"/>
      <c r="BH50" s="93"/>
      <c r="BI50" s="95"/>
      <c r="BJ50" s="95"/>
      <c r="BK50" s="95"/>
      <c r="BL50" s="95"/>
      <c r="BM50" s="95"/>
      <c r="BN50" s="95"/>
      <c r="BO50" s="95"/>
      <c r="BP50" s="95">
        <v>673</v>
      </c>
      <c r="BQ50" s="95"/>
      <c r="BR50" s="95"/>
      <c r="BS50" s="95">
        <v>617.74</v>
      </c>
      <c r="BT50" s="95"/>
      <c r="BU50" s="95"/>
      <c r="BV50" s="95">
        <f t="shared" si="0"/>
        <v>675.95749999999998</v>
      </c>
      <c r="BW50" s="95">
        <f t="shared" si="1"/>
        <v>673</v>
      </c>
    </row>
    <row r="51" spans="1:75">
      <c r="A51" s="92">
        <v>58</v>
      </c>
      <c r="B51" s="93"/>
      <c r="C51" s="93" t="s">
        <v>368</v>
      </c>
      <c r="D51" s="93" t="s">
        <v>175</v>
      </c>
      <c r="E51" s="93">
        <v>1</v>
      </c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4"/>
      <c r="AP51" s="94"/>
      <c r="AQ51" s="94"/>
      <c r="AR51" s="94"/>
      <c r="AS51" s="94"/>
      <c r="AT51" s="93"/>
      <c r="AU51" s="95"/>
      <c r="AV51" s="93"/>
      <c r="AW51" s="93"/>
      <c r="AX51" s="93"/>
      <c r="AY51" s="93"/>
      <c r="AZ51" s="93"/>
      <c r="BA51" s="93"/>
      <c r="BB51" s="93"/>
      <c r="BC51" s="95"/>
      <c r="BD51" s="93"/>
      <c r="BE51" s="95">
        <v>2729.88</v>
      </c>
      <c r="BF51" s="95">
        <v>1969</v>
      </c>
      <c r="BG51" s="93"/>
      <c r="BH51" s="93"/>
      <c r="BI51" s="95"/>
      <c r="BJ51" s="95"/>
      <c r="BK51" s="95"/>
      <c r="BL51" s="95"/>
      <c r="BM51" s="95"/>
      <c r="BN51" s="95"/>
      <c r="BO51" s="95"/>
      <c r="BP51" s="95">
        <v>2112</v>
      </c>
      <c r="BQ51" s="95"/>
      <c r="BR51" s="95"/>
      <c r="BS51" s="95">
        <v>2701.19</v>
      </c>
      <c r="BT51" s="95"/>
      <c r="BU51" s="95"/>
      <c r="BV51" s="95">
        <f t="shared" si="0"/>
        <v>2378.0174999999999</v>
      </c>
      <c r="BW51" s="95">
        <f t="shared" si="1"/>
        <v>2378.0174999999999</v>
      </c>
    </row>
    <row r="52" spans="1:75">
      <c r="A52" s="92">
        <v>60</v>
      </c>
      <c r="B52" s="93"/>
      <c r="C52" s="93" t="s">
        <v>374</v>
      </c>
      <c r="D52" s="93" t="s">
        <v>175</v>
      </c>
      <c r="E52" s="93">
        <v>1</v>
      </c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4"/>
      <c r="AP52" s="94"/>
      <c r="AQ52" s="94"/>
      <c r="AR52" s="94"/>
      <c r="AS52" s="94"/>
      <c r="AT52" s="93"/>
      <c r="AU52" s="95"/>
      <c r="AV52" s="93"/>
      <c r="AW52" s="93"/>
      <c r="AX52" s="93"/>
      <c r="AY52" s="93"/>
      <c r="AZ52" s="93"/>
      <c r="BA52" s="93"/>
      <c r="BB52" s="93"/>
      <c r="BC52" s="95"/>
      <c r="BD52" s="93"/>
      <c r="BE52" s="95">
        <v>3313.78</v>
      </c>
      <c r="BF52" s="95">
        <v>3063.5</v>
      </c>
      <c r="BG52" s="93"/>
      <c r="BH52" s="93"/>
      <c r="BI52" s="95"/>
      <c r="BJ52" s="95"/>
      <c r="BK52" s="95"/>
      <c r="BL52" s="95"/>
      <c r="BM52" s="95"/>
      <c r="BN52" s="95"/>
      <c r="BO52" s="95"/>
      <c r="BP52" s="95">
        <v>2500</v>
      </c>
      <c r="BQ52" s="95"/>
      <c r="BR52" s="95"/>
      <c r="BS52" s="95">
        <v>5012.8500000000004</v>
      </c>
      <c r="BT52" s="95"/>
      <c r="BU52" s="95"/>
      <c r="BV52" s="95">
        <f t="shared" si="0"/>
        <v>3472.5325000000003</v>
      </c>
      <c r="BW52" s="95">
        <f t="shared" si="1"/>
        <v>3313.78</v>
      </c>
    </row>
    <row r="53" spans="1:75">
      <c r="A53" s="92">
        <v>67</v>
      </c>
      <c r="B53" s="93"/>
      <c r="C53" s="93" t="s">
        <v>392</v>
      </c>
      <c r="D53" s="93" t="s">
        <v>175</v>
      </c>
      <c r="E53" s="93">
        <v>1</v>
      </c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4"/>
      <c r="AP53" s="94"/>
      <c r="AQ53" s="94"/>
      <c r="AR53" s="94"/>
      <c r="AS53" s="94"/>
      <c r="AT53" s="93"/>
      <c r="AU53" s="95"/>
      <c r="AV53" s="93"/>
      <c r="AW53" s="93"/>
      <c r="AX53" s="93"/>
      <c r="AY53" s="93"/>
      <c r="AZ53" s="93"/>
      <c r="BA53" s="93"/>
      <c r="BB53" s="93"/>
      <c r="BC53" s="95"/>
      <c r="BD53" s="93"/>
      <c r="BE53" s="95">
        <v>856.29</v>
      </c>
      <c r="BF53" s="95">
        <v>836.88</v>
      </c>
      <c r="BG53" s="93"/>
      <c r="BH53" s="93"/>
      <c r="BI53" s="95"/>
      <c r="BJ53" s="95"/>
      <c r="BK53" s="95"/>
      <c r="BL53" s="95"/>
      <c r="BM53" s="95"/>
      <c r="BN53" s="95"/>
      <c r="BO53" s="95"/>
      <c r="BP53" s="95">
        <v>720</v>
      </c>
      <c r="BQ53" s="95"/>
      <c r="BR53" s="95"/>
      <c r="BS53" s="95">
        <v>2646.72</v>
      </c>
      <c r="BT53" s="95"/>
      <c r="BU53" s="95"/>
      <c r="BV53" s="95">
        <f t="shared" si="0"/>
        <v>1264.9724999999999</v>
      </c>
      <c r="BW53" s="95">
        <f t="shared" si="1"/>
        <v>856.29</v>
      </c>
    </row>
    <row r="54" spans="1:75">
      <c r="A54" s="92">
        <v>68</v>
      </c>
      <c r="B54" s="93"/>
      <c r="C54" s="93" t="s">
        <v>395</v>
      </c>
      <c r="D54" s="93" t="s">
        <v>175</v>
      </c>
      <c r="E54" s="93">
        <v>1</v>
      </c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4"/>
      <c r="AP54" s="94"/>
      <c r="AQ54" s="94"/>
      <c r="AR54" s="94"/>
      <c r="AS54" s="94"/>
      <c r="AT54" s="93"/>
      <c r="AU54" s="95"/>
      <c r="AV54" s="93"/>
      <c r="AW54" s="93"/>
      <c r="AX54" s="93"/>
      <c r="AY54" s="93"/>
      <c r="AZ54" s="93"/>
      <c r="BA54" s="93"/>
      <c r="BB54" s="93"/>
      <c r="BC54" s="95"/>
      <c r="BD54" s="93"/>
      <c r="BE54" s="95">
        <v>1687.12</v>
      </c>
      <c r="BF54" s="95">
        <v>1778.04</v>
      </c>
      <c r="BG54" s="93"/>
      <c r="BH54" s="93"/>
      <c r="BI54" s="95"/>
      <c r="BJ54" s="95"/>
      <c r="BK54" s="95"/>
      <c r="BL54" s="95"/>
      <c r="BM54" s="95"/>
      <c r="BN54" s="95"/>
      <c r="BO54" s="95"/>
      <c r="BP54" s="95">
        <v>1410</v>
      </c>
      <c r="BQ54" s="95"/>
      <c r="BR54" s="95"/>
      <c r="BS54" s="95">
        <v>3275.55</v>
      </c>
      <c r="BT54" s="95"/>
      <c r="BU54" s="95"/>
      <c r="BV54" s="95">
        <f t="shared" si="0"/>
        <v>2037.6775</v>
      </c>
      <c r="BW54" s="95">
        <f t="shared" si="1"/>
        <v>1778.04</v>
      </c>
    </row>
    <row r="55" spans="1:75">
      <c r="A55" s="92">
        <v>64</v>
      </c>
      <c r="B55" s="93"/>
      <c r="C55" s="93" t="s">
        <v>385</v>
      </c>
      <c r="D55" s="93" t="s">
        <v>175</v>
      </c>
      <c r="E55" s="93">
        <v>1</v>
      </c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4"/>
      <c r="AP55" s="94"/>
      <c r="AQ55" s="94"/>
      <c r="AR55" s="94"/>
      <c r="AS55" s="94"/>
      <c r="AT55" s="93"/>
      <c r="AU55" s="95"/>
      <c r="AV55" s="93"/>
      <c r="AW55" s="93"/>
      <c r="AX55" s="93"/>
      <c r="AY55" s="93"/>
      <c r="AZ55" s="93"/>
      <c r="BA55" s="93"/>
      <c r="BB55" s="93"/>
      <c r="BC55" s="95"/>
      <c r="BD55" s="93"/>
      <c r="BE55" s="95">
        <v>4113.3</v>
      </c>
      <c r="BF55" s="95">
        <v>4961</v>
      </c>
      <c r="BG55" s="93"/>
      <c r="BH55" s="93"/>
      <c r="BI55" s="95"/>
      <c r="BJ55" s="95"/>
      <c r="BK55" s="95"/>
      <c r="BL55" s="95"/>
      <c r="BM55" s="95"/>
      <c r="BN55" s="95"/>
      <c r="BO55" s="95"/>
      <c r="BP55" s="95">
        <v>3050</v>
      </c>
      <c r="BQ55" s="95"/>
      <c r="BR55" s="95"/>
      <c r="BS55" s="95">
        <v>5635.81</v>
      </c>
      <c r="BT55" s="95"/>
      <c r="BU55" s="95"/>
      <c r="BV55" s="95">
        <f t="shared" si="0"/>
        <v>4440.0275000000001</v>
      </c>
      <c r="BW55" s="95">
        <f t="shared" si="1"/>
        <v>4440.0275000000001</v>
      </c>
    </row>
    <row r="56" spans="1:75">
      <c r="A56" s="92">
        <v>63</v>
      </c>
      <c r="B56" s="93"/>
      <c r="C56" s="93" t="s">
        <v>124</v>
      </c>
      <c r="D56" s="93" t="s">
        <v>175</v>
      </c>
      <c r="E56" s="93">
        <v>1</v>
      </c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4"/>
      <c r="AP56" s="94"/>
      <c r="AQ56" s="94"/>
      <c r="AR56" s="94"/>
      <c r="AS56" s="94"/>
      <c r="AT56" s="93"/>
      <c r="AU56" s="95"/>
      <c r="AV56" s="93"/>
      <c r="AW56" s="93"/>
      <c r="AX56" s="93"/>
      <c r="AY56" s="93"/>
      <c r="AZ56" s="93"/>
      <c r="BA56" s="93"/>
      <c r="BB56" s="93"/>
      <c r="BC56" s="95"/>
      <c r="BD56" s="93"/>
      <c r="BE56" s="95">
        <v>3113.9</v>
      </c>
      <c r="BF56" s="95">
        <v>3063.5</v>
      </c>
      <c r="BG56" s="93"/>
      <c r="BH56" s="93"/>
      <c r="BI56" s="95"/>
      <c r="BJ56" s="95"/>
      <c r="BK56" s="95"/>
      <c r="BL56" s="95"/>
      <c r="BM56" s="95"/>
      <c r="BN56" s="95"/>
      <c r="BO56" s="95"/>
      <c r="BP56" s="95">
        <v>2325</v>
      </c>
      <c r="BQ56" s="95"/>
      <c r="BR56" s="95"/>
      <c r="BS56" s="95">
        <v>4865.33</v>
      </c>
      <c r="BT56" s="95"/>
      <c r="BU56" s="95"/>
      <c r="BV56" s="95">
        <f t="shared" si="0"/>
        <v>3341.9324999999999</v>
      </c>
      <c r="BW56" s="95">
        <f t="shared" si="1"/>
        <v>3113.9</v>
      </c>
    </row>
    <row r="57" spans="1:75">
      <c r="A57" s="92">
        <v>61</v>
      </c>
      <c r="B57" s="93"/>
      <c r="C57" s="93" t="s">
        <v>377</v>
      </c>
      <c r="D57" s="93" t="s">
        <v>175</v>
      </c>
      <c r="E57" s="93">
        <v>1</v>
      </c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4"/>
      <c r="AP57" s="94"/>
      <c r="AQ57" s="94"/>
      <c r="AR57" s="94"/>
      <c r="AS57" s="94"/>
      <c r="AT57" s="93"/>
      <c r="AU57" s="95"/>
      <c r="AV57" s="93"/>
      <c r="AW57" s="93"/>
      <c r="AX57" s="93"/>
      <c r="AY57" s="93"/>
      <c r="AZ57" s="93"/>
      <c r="BA57" s="93"/>
      <c r="BB57" s="93"/>
      <c r="BC57" s="95"/>
      <c r="BD57" s="93"/>
      <c r="BE57" s="95">
        <v>897.74</v>
      </c>
      <c r="BF57" s="95">
        <v>1950.4</v>
      </c>
      <c r="BG57" s="93"/>
      <c r="BH57" s="93"/>
      <c r="BI57" s="95"/>
      <c r="BJ57" s="95"/>
      <c r="BK57" s="95"/>
      <c r="BL57" s="95"/>
      <c r="BM57" s="95"/>
      <c r="BN57" s="95"/>
      <c r="BO57" s="95"/>
      <c r="BP57" s="95">
        <v>750</v>
      </c>
      <c r="BQ57" s="95"/>
      <c r="BR57" s="95"/>
      <c r="BS57" s="95">
        <v>1827.81</v>
      </c>
      <c r="BT57" s="95"/>
      <c r="BU57" s="95"/>
      <c r="BV57" s="95">
        <f t="shared" si="0"/>
        <v>1356.4875000000002</v>
      </c>
      <c r="BW57" s="95">
        <f t="shared" si="1"/>
        <v>1356.4875000000002</v>
      </c>
    </row>
    <row r="58" spans="1:75">
      <c r="A58" s="92">
        <v>65</v>
      </c>
      <c r="B58" s="93"/>
      <c r="C58" s="93" t="s">
        <v>377</v>
      </c>
      <c r="D58" s="93" t="s">
        <v>175</v>
      </c>
      <c r="E58" s="93">
        <v>1</v>
      </c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4"/>
      <c r="AP58" s="94"/>
      <c r="AQ58" s="94"/>
      <c r="AR58" s="94"/>
      <c r="AS58" s="94"/>
      <c r="AT58" s="93"/>
      <c r="AU58" s="95"/>
      <c r="AV58" s="93"/>
      <c r="AW58" s="93"/>
      <c r="AX58" s="93"/>
      <c r="AY58" s="93"/>
      <c r="AZ58" s="93"/>
      <c r="BA58" s="93"/>
      <c r="BB58" s="93"/>
      <c r="BC58" s="95"/>
      <c r="BD58" s="93"/>
      <c r="BE58" s="95">
        <v>897.74</v>
      </c>
      <c r="BF58" s="95">
        <v>950.4</v>
      </c>
      <c r="BG58" s="93"/>
      <c r="BH58" s="93"/>
      <c r="BI58" s="95"/>
      <c r="BJ58" s="95"/>
      <c r="BK58" s="95"/>
      <c r="BL58" s="95"/>
      <c r="BM58" s="95"/>
      <c r="BN58" s="95"/>
      <c r="BO58" s="95"/>
      <c r="BP58" s="95">
        <v>750</v>
      </c>
      <c r="BQ58" s="95"/>
      <c r="BR58" s="95"/>
      <c r="BS58" s="95">
        <v>1827.81</v>
      </c>
      <c r="BT58" s="95"/>
      <c r="BU58" s="95"/>
      <c r="BV58" s="95">
        <f t="shared" si="0"/>
        <v>1106.4875</v>
      </c>
      <c r="BW58" s="95">
        <f t="shared" si="1"/>
        <v>950.4</v>
      </c>
    </row>
    <row r="59" spans="1:75">
      <c r="A59" s="92">
        <v>66</v>
      </c>
      <c r="B59" s="93"/>
      <c r="C59" s="93" t="s">
        <v>389</v>
      </c>
      <c r="D59" s="93" t="s">
        <v>175</v>
      </c>
      <c r="E59" s="93">
        <v>1</v>
      </c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4"/>
      <c r="AP59" s="94"/>
      <c r="AQ59" s="94"/>
      <c r="AR59" s="94"/>
      <c r="AS59" s="94"/>
      <c r="AT59" s="93"/>
      <c r="AU59" s="95"/>
      <c r="AV59" s="93"/>
      <c r="AW59" s="93"/>
      <c r="AX59" s="93"/>
      <c r="AY59" s="93"/>
      <c r="AZ59" s="93"/>
      <c r="BA59" s="93"/>
      <c r="BB59" s="93"/>
      <c r="BC59" s="95"/>
      <c r="BD59" s="93"/>
      <c r="BE59" s="95">
        <v>3018.13</v>
      </c>
      <c r="BF59" s="95">
        <v>2996.4</v>
      </c>
      <c r="BG59" s="93"/>
      <c r="BH59" s="93"/>
      <c r="BI59" s="95"/>
      <c r="BJ59" s="95"/>
      <c r="BK59" s="95"/>
      <c r="BL59" s="95"/>
      <c r="BM59" s="95"/>
      <c r="BN59" s="95"/>
      <c r="BO59" s="95"/>
      <c r="BP59" s="95">
        <v>2250</v>
      </c>
      <c r="BQ59" s="95"/>
      <c r="BR59" s="95"/>
      <c r="BS59" s="95">
        <v>3399.4</v>
      </c>
      <c r="BT59" s="95"/>
      <c r="BU59" s="95"/>
      <c r="BV59" s="95">
        <f t="shared" si="0"/>
        <v>2915.9825000000001</v>
      </c>
      <c r="BW59" s="95">
        <f t="shared" si="1"/>
        <v>2996.4</v>
      </c>
    </row>
    <row r="60" spans="1:75">
      <c r="A60" s="92">
        <v>62</v>
      </c>
      <c r="B60" s="93"/>
      <c r="C60" s="93" t="s">
        <v>380</v>
      </c>
      <c r="D60" s="93" t="s">
        <v>175</v>
      </c>
      <c r="E60" s="93">
        <v>1</v>
      </c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4"/>
      <c r="AP60" s="94"/>
      <c r="AQ60" s="94"/>
      <c r="AR60" s="94"/>
      <c r="AS60" s="94"/>
      <c r="AT60" s="93"/>
      <c r="AU60" s="95"/>
      <c r="AV60" s="93"/>
      <c r="AW60" s="93"/>
      <c r="AX60" s="93"/>
      <c r="AY60" s="93"/>
      <c r="AZ60" s="93"/>
      <c r="BA60" s="93"/>
      <c r="BB60" s="93"/>
      <c r="BC60" s="95"/>
      <c r="BD60" s="93"/>
      <c r="BE60" s="95">
        <v>1082.1400000000001</v>
      </c>
      <c r="BF60" s="95">
        <v>1150.5999999999999</v>
      </c>
      <c r="BG60" s="93"/>
      <c r="BH60" s="93"/>
      <c r="BI60" s="95"/>
      <c r="BJ60" s="95"/>
      <c r="BK60" s="95"/>
      <c r="BL60" s="95"/>
      <c r="BM60" s="95"/>
      <c r="BN60" s="95"/>
      <c r="BO60" s="95"/>
      <c r="BP60" s="95">
        <v>949</v>
      </c>
      <c r="BQ60" s="95"/>
      <c r="BR60" s="95"/>
      <c r="BS60" s="95">
        <v>2456.9699999999998</v>
      </c>
      <c r="BT60" s="95"/>
      <c r="BU60" s="95"/>
      <c r="BV60" s="95">
        <f t="shared" si="0"/>
        <v>1409.6774999999998</v>
      </c>
      <c r="BW60" s="95">
        <f t="shared" si="1"/>
        <v>1150.5999999999999</v>
      </c>
    </row>
    <row r="61" spans="1:75">
      <c r="A61" s="92">
        <v>69</v>
      </c>
      <c r="B61" s="93"/>
      <c r="C61" s="93" t="s">
        <v>135</v>
      </c>
      <c r="D61" s="93" t="s">
        <v>175</v>
      </c>
      <c r="E61" s="93">
        <v>1</v>
      </c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4"/>
      <c r="AP61" s="94"/>
      <c r="AQ61" s="94"/>
      <c r="AR61" s="94"/>
      <c r="AS61" s="94"/>
      <c r="AT61" s="93"/>
      <c r="AU61" s="95"/>
      <c r="AV61" s="93"/>
      <c r="AW61" s="93"/>
      <c r="AX61" s="93"/>
      <c r="AY61" s="93"/>
      <c r="AZ61" s="93"/>
      <c r="BA61" s="93"/>
      <c r="BB61" s="93"/>
      <c r="BC61" s="95"/>
      <c r="BD61" s="93"/>
      <c r="BE61" s="95">
        <v>3005.19</v>
      </c>
      <c r="BF61" s="95"/>
      <c r="BG61" s="93"/>
      <c r="BH61" s="93"/>
      <c r="BI61" s="95"/>
      <c r="BJ61" s="95"/>
      <c r="BK61" s="95"/>
      <c r="BL61" s="95"/>
      <c r="BM61" s="95"/>
      <c r="BN61" s="95"/>
      <c r="BO61" s="95"/>
      <c r="BP61" s="95">
        <v>3662</v>
      </c>
      <c r="BQ61" s="95"/>
      <c r="BR61" s="95"/>
      <c r="BS61" s="95">
        <v>18168.29</v>
      </c>
      <c r="BT61" s="95"/>
      <c r="BU61" s="95"/>
      <c r="BV61" s="95">
        <f t="shared" si="0"/>
        <v>8278.4933333333338</v>
      </c>
      <c r="BW61" s="95">
        <f t="shared" si="1"/>
        <v>5970.2466666666669</v>
      </c>
    </row>
    <row r="62" spans="1:75">
      <c r="A62" s="92">
        <v>70</v>
      </c>
      <c r="B62" s="93"/>
      <c r="C62" s="93" t="s">
        <v>400</v>
      </c>
      <c r="D62" s="93" t="s">
        <v>175</v>
      </c>
      <c r="E62" s="93">
        <v>1</v>
      </c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4"/>
      <c r="AP62" s="94"/>
      <c r="AQ62" s="94"/>
      <c r="AR62" s="94"/>
      <c r="AS62" s="94"/>
      <c r="AT62" s="93"/>
      <c r="AU62" s="95"/>
      <c r="AV62" s="93"/>
      <c r="AW62" s="93"/>
      <c r="AX62" s="93"/>
      <c r="AY62" s="93"/>
      <c r="AZ62" s="93"/>
      <c r="BA62" s="93"/>
      <c r="BB62" s="93"/>
      <c r="BC62" s="95"/>
      <c r="BD62" s="93"/>
      <c r="BE62" s="95">
        <v>3883.34</v>
      </c>
      <c r="BF62" s="95"/>
      <c r="BG62" s="93"/>
      <c r="BH62" s="93"/>
      <c r="BI62" s="95"/>
      <c r="BJ62" s="95"/>
      <c r="BK62" s="95"/>
      <c r="BL62" s="95"/>
      <c r="BM62" s="95"/>
      <c r="BN62" s="95"/>
      <c r="BO62" s="95"/>
      <c r="BP62" s="95">
        <v>5300</v>
      </c>
      <c r="BQ62" s="95"/>
      <c r="BR62" s="95"/>
      <c r="BS62" s="95">
        <v>13815.65</v>
      </c>
      <c r="BT62" s="95"/>
      <c r="BU62" s="95"/>
      <c r="BV62" s="95">
        <f t="shared" si="0"/>
        <v>7666.329999999999</v>
      </c>
      <c r="BW62" s="95">
        <f t="shared" si="1"/>
        <v>6483.1649999999991</v>
      </c>
    </row>
    <row r="63" spans="1:75">
      <c r="A63" s="92">
        <v>71</v>
      </c>
      <c r="B63" s="93"/>
      <c r="C63" s="93" t="s">
        <v>405</v>
      </c>
      <c r="D63" s="93" t="s">
        <v>175</v>
      </c>
      <c r="E63" s="93">
        <v>1</v>
      </c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4"/>
      <c r="AP63" s="94"/>
      <c r="AQ63" s="94"/>
      <c r="AR63" s="94"/>
      <c r="AS63" s="94"/>
      <c r="AT63" s="93"/>
      <c r="AU63" s="95"/>
      <c r="AV63" s="93"/>
      <c r="AW63" s="93"/>
      <c r="AX63" s="93"/>
      <c r="AY63" s="93"/>
      <c r="AZ63" s="93"/>
      <c r="BA63" s="93"/>
      <c r="BB63" s="93"/>
      <c r="BC63" s="95"/>
      <c r="BD63" s="93"/>
      <c r="BE63" s="95">
        <v>17543.310000000001</v>
      </c>
      <c r="BF63" s="95"/>
      <c r="BG63" s="93"/>
      <c r="BH63" s="93"/>
      <c r="BI63" s="95"/>
      <c r="BJ63" s="95">
        <v>15200</v>
      </c>
      <c r="BK63" s="95"/>
      <c r="BL63" s="95"/>
      <c r="BM63" s="95"/>
      <c r="BN63" s="95"/>
      <c r="BO63" s="95"/>
      <c r="BP63" s="95">
        <v>22000</v>
      </c>
      <c r="BQ63" s="95"/>
      <c r="BR63" s="95"/>
      <c r="BS63" s="95">
        <v>32021.21</v>
      </c>
      <c r="BT63" s="95"/>
      <c r="BU63" s="95"/>
      <c r="BV63" s="95">
        <f t="shared" si="0"/>
        <v>21691.129999999997</v>
      </c>
      <c r="BW63" s="95">
        <f t="shared" si="1"/>
        <v>21691.129999999997</v>
      </c>
    </row>
    <row r="64" spans="1:75">
      <c r="A64" s="92">
        <v>46</v>
      </c>
      <c r="B64" s="93"/>
      <c r="C64" s="93" t="s">
        <v>87</v>
      </c>
      <c r="D64" s="93" t="s">
        <v>175</v>
      </c>
      <c r="E64" s="93">
        <v>1</v>
      </c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4"/>
      <c r="AP64" s="94"/>
      <c r="AQ64" s="94"/>
      <c r="AR64" s="94"/>
      <c r="AS64" s="94"/>
      <c r="AT64" s="93"/>
      <c r="AU64" s="95"/>
      <c r="AV64" s="96">
        <v>253.94</v>
      </c>
      <c r="AW64" s="96">
        <v>96</v>
      </c>
      <c r="AX64" s="96">
        <v>52.93</v>
      </c>
      <c r="AY64" s="93"/>
      <c r="AZ64" s="93"/>
      <c r="BA64" s="93"/>
      <c r="BB64" s="93"/>
      <c r="BC64" s="95"/>
      <c r="BD64" s="93"/>
      <c r="BE64" s="95"/>
      <c r="BF64" s="95"/>
      <c r="BG64" s="93"/>
      <c r="BH64" s="93"/>
      <c r="BI64" s="95">
        <v>195</v>
      </c>
      <c r="BJ64" s="95"/>
      <c r="BK64" s="95"/>
      <c r="BL64" s="95"/>
      <c r="BM64" s="95"/>
      <c r="BN64" s="95"/>
      <c r="BO64" s="95"/>
      <c r="BP64" s="95"/>
      <c r="BQ64" s="95"/>
      <c r="BR64" s="95"/>
      <c r="BS64" s="95"/>
      <c r="BT64" s="95"/>
      <c r="BU64" s="95"/>
      <c r="BV64" s="95">
        <f t="shared" si="0"/>
        <v>149.4675</v>
      </c>
      <c r="BW64" s="95">
        <f t="shared" si="1"/>
        <v>149.4675</v>
      </c>
    </row>
    <row r="65" spans="1:78">
      <c r="A65" s="92">
        <v>16</v>
      </c>
      <c r="B65" s="93"/>
      <c r="C65" s="93" t="s">
        <v>38</v>
      </c>
      <c r="D65" s="93" t="s">
        <v>655</v>
      </c>
      <c r="E65" s="93">
        <v>1</v>
      </c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4"/>
      <c r="AP65" s="94"/>
      <c r="AQ65" s="94"/>
      <c r="AR65" s="94"/>
      <c r="AS65" s="94"/>
      <c r="AT65" s="93"/>
      <c r="AU65" s="95"/>
      <c r="AV65" s="96">
        <v>253.94</v>
      </c>
      <c r="AW65" s="96">
        <v>125.4</v>
      </c>
      <c r="AX65" s="96">
        <v>50.52</v>
      </c>
      <c r="AY65" s="93"/>
      <c r="AZ65" s="93"/>
      <c r="BA65" s="93"/>
      <c r="BB65" s="93"/>
      <c r="BC65" s="95"/>
      <c r="BD65" s="93"/>
      <c r="BE65" s="95"/>
      <c r="BF65" s="95"/>
      <c r="BG65" s="93"/>
      <c r="BH65" s="93"/>
      <c r="BI65" s="95">
        <v>209</v>
      </c>
      <c r="BJ65" s="95"/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>
        <f t="shared" si="0"/>
        <v>159.715</v>
      </c>
      <c r="BW65" s="95">
        <f t="shared" si="1"/>
        <v>159.715</v>
      </c>
    </row>
    <row r="66" spans="1:78">
      <c r="A66" s="92">
        <v>47</v>
      </c>
      <c r="B66" s="93"/>
      <c r="C66" s="93" t="s">
        <v>88</v>
      </c>
      <c r="D66" s="93" t="s">
        <v>175</v>
      </c>
      <c r="E66" s="93">
        <v>1</v>
      </c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4"/>
      <c r="AP66" s="94"/>
      <c r="AQ66" s="94"/>
      <c r="AR66" s="94"/>
      <c r="AS66" s="94"/>
      <c r="AT66" s="93"/>
      <c r="AU66" s="95"/>
      <c r="AV66" s="96">
        <v>377.82</v>
      </c>
      <c r="AW66" s="93"/>
      <c r="AX66" s="96">
        <v>113</v>
      </c>
      <c r="AY66" s="93"/>
      <c r="AZ66" s="93"/>
      <c r="BA66" s="93"/>
      <c r="BB66" s="93"/>
      <c r="BC66" s="95"/>
      <c r="BD66" s="93"/>
      <c r="BE66" s="95"/>
      <c r="BF66" s="95"/>
      <c r="BG66" s="93"/>
      <c r="BH66" s="93"/>
      <c r="BI66" s="95">
        <v>306</v>
      </c>
      <c r="BJ66" s="95"/>
      <c r="BK66" s="95"/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>
        <f t="shared" si="0"/>
        <v>265.60666666666663</v>
      </c>
      <c r="BW66" s="95">
        <f t="shared" si="1"/>
        <v>285.80333333333328</v>
      </c>
    </row>
    <row r="67" spans="1:78">
      <c r="A67" s="92">
        <v>50</v>
      </c>
      <c r="B67" s="93"/>
      <c r="C67" s="93" t="s">
        <v>88</v>
      </c>
      <c r="D67" s="93" t="s">
        <v>175</v>
      </c>
      <c r="E67" s="93">
        <v>1</v>
      </c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4"/>
      <c r="AP67" s="94"/>
      <c r="AQ67" s="94"/>
      <c r="AR67" s="94"/>
      <c r="AS67" s="94"/>
      <c r="AT67" s="93"/>
      <c r="AU67" s="95"/>
      <c r="AV67" s="102">
        <v>377.82</v>
      </c>
      <c r="AW67" s="93"/>
      <c r="AX67" s="96">
        <v>113</v>
      </c>
      <c r="AY67" s="93"/>
      <c r="AZ67" s="93"/>
      <c r="BA67" s="93"/>
      <c r="BB67" s="93"/>
      <c r="BC67" s="95"/>
      <c r="BD67" s="93"/>
      <c r="BE67" s="95"/>
      <c r="BF67" s="95"/>
      <c r="BG67" s="93"/>
      <c r="BH67" s="93"/>
      <c r="BI67" s="95">
        <v>306</v>
      </c>
      <c r="BJ67" s="95"/>
      <c r="BK67" s="95"/>
      <c r="BL67" s="95"/>
      <c r="BM67" s="95"/>
      <c r="BN67" s="95"/>
      <c r="BO67" s="95"/>
      <c r="BP67" s="95"/>
      <c r="BQ67" s="95"/>
      <c r="BR67" s="95"/>
      <c r="BS67" s="95"/>
      <c r="BT67" s="95"/>
      <c r="BU67" s="95"/>
      <c r="BV67" s="95">
        <f t="shared" si="0"/>
        <v>265.60666666666663</v>
      </c>
      <c r="BW67" s="95">
        <f t="shared" si="1"/>
        <v>285.80333333333328</v>
      </c>
    </row>
    <row r="68" spans="1:78">
      <c r="A68" s="92">
        <v>48</v>
      </c>
      <c r="B68" s="93"/>
      <c r="C68" s="93" t="s">
        <v>89</v>
      </c>
      <c r="D68" s="93" t="s">
        <v>175</v>
      </c>
      <c r="E68" s="93">
        <v>1</v>
      </c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4"/>
      <c r="AP68" s="94"/>
      <c r="AQ68" s="94"/>
      <c r="AR68" s="94"/>
      <c r="AS68" s="94"/>
      <c r="AT68" s="93"/>
      <c r="AU68" s="95">
        <v>850</v>
      </c>
      <c r="AV68" s="96">
        <v>860.06</v>
      </c>
      <c r="AW68" s="93"/>
      <c r="AX68" s="93"/>
      <c r="AY68" s="93"/>
      <c r="AZ68" s="93"/>
      <c r="BA68" s="93"/>
      <c r="BB68" s="93"/>
      <c r="BC68" s="95"/>
      <c r="BD68" s="93"/>
      <c r="BE68" s="95"/>
      <c r="BF68" s="95"/>
      <c r="BG68" s="93"/>
      <c r="BH68" s="93"/>
      <c r="BI68" s="95">
        <v>1470</v>
      </c>
      <c r="BJ68" s="95"/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>
        <f t="shared" ref="BV68:BV74" si="2">AVERAGE(F68:BU68)</f>
        <v>1060.02</v>
      </c>
      <c r="BW68" s="95">
        <f t="shared" ref="BW68:BW74" si="3">MEDIAN(F68:BV68)</f>
        <v>960.04</v>
      </c>
    </row>
    <row r="69" spans="1:78">
      <c r="A69" s="92">
        <v>22</v>
      </c>
      <c r="B69" s="93"/>
      <c r="C69" s="93" t="s">
        <v>240</v>
      </c>
      <c r="D69" s="93" t="s">
        <v>175</v>
      </c>
      <c r="E69" s="93">
        <v>1</v>
      </c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6">
        <v>3300.5</v>
      </c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4"/>
      <c r="AP69" s="94"/>
      <c r="AQ69" s="94"/>
      <c r="AR69" s="94"/>
      <c r="AS69" s="94"/>
      <c r="AT69" s="93"/>
      <c r="AU69" s="95"/>
      <c r="AV69" s="96">
        <v>1137.74</v>
      </c>
      <c r="AW69" s="93"/>
      <c r="AX69" s="96"/>
      <c r="AY69" s="93"/>
      <c r="AZ69" s="93"/>
      <c r="BA69" s="93"/>
      <c r="BB69" s="93"/>
      <c r="BC69" s="95"/>
      <c r="BD69" s="93"/>
      <c r="BE69" s="95"/>
      <c r="BF69" s="95"/>
      <c r="BG69" s="93"/>
      <c r="BH69" s="93"/>
      <c r="BI69" s="95">
        <v>2510</v>
      </c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>
        <f t="shared" si="2"/>
        <v>2316.08</v>
      </c>
      <c r="BW69" s="95">
        <f t="shared" si="3"/>
        <v>2413.04</v>
      </c>
    </row>
    <row r="70" spans="1:78">
      <c r="A70" s="92">
        <v>24</v>
      </c>
      <c r="B70" s="93"/>
      <c r="C70" s="93" t="s">
        <v>249</v>
      </c>
      <c r="D70" s="93" t="s">
        <v>175</v>
      </c>
      <c r="E70" s="93">
        <v>1</v>
      </c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 t="s">
        <v>654</v>
      </c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4"/>
      <c r="AP70" s="94"/>
      <c r="AQ70" s="94"/>
      <c r="AR70" s="94"/>
      <c r="AS70" s="94"/>
      <c r="AT70" s="93"/>
      <c r="AU70" s="95">
        <v>1950</v>
      </c>
      <c r="AV70" s="96">
        <v>1137.74</v>
      </c>
      <c r="AW70" s="96">
        <v>477.6</v>
      </c>
      <c r="AX70" s="93"/>
      <c r="AY70" s="93"/>
      <c r="AZ70" s="93"/>
      <c r="BA70" s="93"/>
      <c r="BB70" s="93"/>
      <c r="BC70" s="95"/>
      <c r="BD70" s="93"/>
      <c r="BE70" s="95"/>
      <c r="BF70" s="95"/>
      <c r="BG70" s="93"/>
      <c r="BH70" s="93"/>
      <c r="BI70" s="95"/>
      <c r="BJ70" s="95"/>
      <c r="BK70" s="95"/>
      <c r="BL70" s="95"/>
      <c r="BM70" s="95"/>
      <c r="BN70" s="95"/>
      <c r="BO70" s="95"/>
      <c r="BP70" s="95"/>
      <c r="BQ70" s="95"/>
      <c r="BR70" s="95"/>
      <c r="BS70" s="95"/>
      <c r="BT70" s="95"/>
      <c r="BU70" s="95"/>
      <c r="BV70" s="95">
        <f t="shared" si="2"/>
        <v>1188.4466666666665</v>
      </c>
      <c r="BW70" s="95">
        <f t="shared" si="3"/>
        <v>1163.0933333333332</v>
      </c>
    </row>
    <row r="71" spans="1:78">
      <c r="A71" s="92">
        <v>28</v>
      </c>
      <c r="B71" s="93"/>
      <c r="C71" s="93" t="s">
        <v>257</v>
      </c>
      <c r="D71" s="93" t="s">
        <v>175</v>
      </c>
      <c r="E71" s="93">
        <v>1</v>
      </c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4"/>
      <c r="AP71" s="94"/>
      <c r="AQ71" s="94"/>
      <c r="AR71" s="94"/>
      <c r="AS71" s="94"/>
      <c r="AT71" s="93"/>
      <c r="AU71" s="95">
        <v>520</v>
      </c>
      <c r="AV71" s="96">
        <v>490.56</v>
      </c>
      <c r="AW71" s="93"/>
      <c r="AX71" s="93"/>
      <c r="AY71" s="93"/>
      <c r="AZ71" s="93"/>
      <c r="BA71" s="93"/>
      <c r="BB71" s="93"/>
      <c r="BC71" s="95"/>
      <c r="BD71" s="93"/>
      <c r="BE71" s="95"/>
      <c r="BF71" s="95"/>
      <c r="BG71" s="93"/>
      <c r="BH71" s="93"/>
      <c r="BI71" s="95">
        <v>1190</v>
      </c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>
        <f t="shared" si="2"/>
        <v>733.52</v>
      </c>
      <c r="BW71" s="95">
        <f t="shared" si="3"/>
        <v>626.76</v>
      </c>
    </row>
    <row r="72" spans="1:78">
      <c r="A72" s="92">
        <v>32</v>
      </c>
      <c r="B72" s="93"/>
      <c r="C72" s="93" t="s">
        <v>257</v>
      </c>
      <c r="D72" s="93" t="s">
        <v>175</v>
      </c>
      <c r="E72" s="93">
        <v>1</v>
      </c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4"/>
      <c r="AP72" s="94"/>
      <c r="AQ72" s="94"/>
      <c r="AR72" s="94"/>
      <c r="AS72" s="94"/>
      <c r="AT72" s="93"/>
      <c r="AU72" s="95">
        <v>520</v>
      </c>
      <c r="AV72" s="96">
        <v>490.56</v>
      </c>
      <c r="AW72" s="93"/>
      <c r="AX72" s="93"/>
      <c r="AY72" s="93"/>
      <c r="AZ72" s="93"/>
      <c r="BA72" s="93"/>
      <c r="BB72" s="93"/>
      <c r="BC72" s="95"/>
      <c r="BD72" s="93"/>
      <c r="BE72" s="95"/>
      <c r="BF72" s="95"/>
      <c r="BG72" s="93"/>
      <c r="BH72" s="93"/>
      <c r="BI72" s="95">
        <v>1190</v>
      </c>
      <c r="BJ72" s="95"/>
      <c r="BK72" s="95"/>
      <c r="BL72" s="95"/>
      <c r="BM72" s="95"/>
      <c r="BN72" s="95"/>
      <c r="BO72" s="95"/>
      <c r="BP72" s="95"/>
      <c r="BQ72" s="95"/>
      <c r="BR72" s="95"/>
      <c r="BS72" s="95"/>
      <c r="BT72" s="95"/>
      <c r="BU72" s="95"/>
      <c r="BV72" s="95">
        <f t="shared" si="2"/>
        <v>733.52</v>
      </c>
      <c r="BW72" s="95">
        <f t="shared" si="3"/>
        <v>626.76</v>
      </c>
    </row>
    <row r="73" spans="1:78">
      <c r="A73" s="92">
        <v>35</v>
      </c>
      <c r="B73" s="93"/>
      <c r="C73" s="93" t="s">
        <v>257</v>
      </c>
      <c r="D73" s="93" t="s">
        <v>175</v>
      </c>
      <c r="E73" s="93">
        <v>1</v>
      </c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4"/>
      <c r="AP73" s="94"/>
      <c r="AQ73" s="94"/>
      <c r="AR73" s="94"/>
      <c r="AS73" s="94"/>
      <c r="AT73" s="93"/>
      <c r="AU73" s="95">
        <v>520</v>
      </c>
      <c r="AV73" s="96">
        <v>490.56</v>
      </c>
      <c r="AW73" s="93"/>
      <c r="AX73" s="93"/>
      <c r="AY73" s="93"/>
      <c r="AZ73" s="93"/>
      <c r="BA73" s="93"/>
      <c r="BB73" s="93"/>
      <c r="BC73" s="95"/>
      <c r="BD73" s="93"/>
      <c r="BE73" s="95"/>
      <c r="BF73" s="95"/>
      <c r="BG73" s="93"/>
      <c r="BH73" s="93"/>
      <c r="BI73" s="95">
        <v>1190</v>
      </c>
      <c r="BJ73" s="95"/>
      <c r="BK73" s="95"/>
      <c r="BL73" s="95"/>
      <c r="BM73" s="95"/>
      <c r="BN73" s="95"/>
      <c r="BO73" s="95"/>
      <c r="BP73" s="95"/>
      <c r="BQ73" s="95"/>
      <c r="BR73" s="95"/>
      <c r="BS73" s="95"/>
      <c r="BT73" s="95"/>
      <c r="BU73" s="95"/>
      <c r="BV73" s="95">
        <f t="shared" si="2"/>
        <v>733.52</v>
      </c>
      <c r="BW73" s="95">
        <f t="shared" si="3"/>
        <v>626.76</v>
      </c>
    </row>
    <row r="74" spans="1:78">
      <c r="A74" s="92">
        <v>72</v>
      </c>
      <c r="B74" s="93"/>
      <c r="C74" s="93" t="s">
        <v>139</v>
      </c>
      <c r="D74" s="93" t="s">
        <v>175</v>
      </c>
      <c r="E74" s="93">
        <v>1</v>
      </c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4"/>
      <c r="AP74" s="94"/>
      <c r="AQ74" s="94"/>
      <c r="AR74" s="94"/>
      <c r="AS74" s="94"/>
      <c r="AT74" s="93"/>
      <c r="AU74" s="95">
        <v>4100</v>
      </c>
      <c r="AV74" s="93"/>
      <c r="AW74" s="93"/>
      <c r="AX74" s="93"/>
      <c r="AY74" s="93"/>
      <c r="AZ74" s="93"/>
      <c r="BA74" s="93"/>
      <c r="BB74" s="93"/>
      <c r="BC74" s="95"/>
      <c r="BD74" s="93"/>
      <c r="BE74" s="95"/>
      <c r="BF74" s="95"/>
      <c r="BG74" s="93"/>
      <c r="BH74" s="93"/>
      <c r="BI74" s="95">
        <v>3080</v>
      </c>
      <c r="BJ74" s="95"/>
      <c r="BK74" s="95"/>
      <c r="BL74" s="95"/>
      <c r="BM74" s="95"/>
      <c r="BN74" s="95"/>
      <c r="BO74" s="95"/>
      <c r="BP74" s="95">
        <v>2100</v>
      </c>
      <c r="BQ74" s="95"/>
      <c r="BR74" s="95"/>
      <c r="BS74" s="95">
        <v>1747.4</v>
      </c>
      <c r="BT74" s="95"/>
      <c r="BU74" s="95"/>
      <c r="BV74" s="95">
        <f t="shared" si="2"/>
        <v>2756.85</v>
      </c>
      <c r="BW74" s="95">
        <f t="shared" si="3"/>
        <v>2756.85</v>
      </c>
    </row>
    <row r="75" spans="1:78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93"/>
      <c r="BK75" s="93"/>
      <c r="BL75" s="93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</row>
    <row r="76" spans="1:78" s="107" customFormat="1" ht="15.75">
      <c r="A76" s="103"/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/>
      <c r="AU76" s="103"/>
      <c r="AV76" s="103"/>
      <c r="AW76" s="103"/>
      <c r="AX76" s="103"/>
      <c r="AY76" s="103"/>
      <c r="AZ76" s="103"/>
      <c r="BA76" s="103"/>
      <c r="BB76" s="103"/>
      <c r="BC76" s="103"/>
      <c r="BD76" s="103"/>
      <c r="BE76" s="103"/>
      <c r="BF76" s="103"/>
      <c r="BG76" s="103"/>
      <c r="BH76" s="103"/>
      <c r="BI76" s="103"/>
      <c r="BJ76" s="103"/>
      <c r="BK76" s="103"/>
      <c r="BL76" s="103"/>
      <c r="BM76" s="103"/>
      <c r="BN76" s="103"/>
      <c r="BO76" s="103"/>
      <c r="BP76" s="103"/>
      <c r="BQ76" s="103"/>
      <c r="BR76" s="103"/>
      <c r="BS76" s="103"/>
      <c r="BT76" s="103"/>
      <c r="BU76" s="103"/>
      <c r="BV76" s="103"/>
      <c r="BW76" s="104"/>
      <c r="BX76" s="103"/>
      <c r="BY76" s="105"/>
      <c r="BZ76" s="106"/>
    </row>
    <row r="77" spans="1:78" s="107" customFormat="1">
      <c r="A77" s="108"/>
      <c r="B77" s="109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0"/>
      <c r="BO77" s="110"/>
      <c r="BP77" s="110"/>
      <c r="BQ77" s="110"/>
      <c r="BR77" s="110"/>
      <c r="BS77" s="110"/>
      <c r="BT77" s="110"/>
      <c r="BU77" s="110"/>
      <c r="BV77" s="110"/>
      <c r="BW77" s="111"/>
      <c r="BX77" s="110"/>
      <c r="BY77" s="110"/>
      <c r="BZ77" s="106"/>
    </row>
    <row r="78" spans="1:78" s="108" customFormat="1" ht="13.5" thickBot="1">
      <c r="A78" s="112" t="s">
        <v>662</v>
      </c>
      <c r="E78" s="262" t="s">
        <v>663</v>
      </c>
      <c r="F78" s="262"/>
      <c r="G78" s="262"/>
      <c r="H78" s="262"/>
      <c r="I78" s="262"/>
      <c r="J78" s="262"/>
      <c r="K78" s="262"/>
      <c r="L78" s="262"/>
      <c r="M78" s="262"/>
      <c r="N78" s="262"/>
      <c r="O78" s="262"/>
      <c r="P78" s="262"/>
      <c r="Q78" s="262"/>
      <c r="R78" s="262"/>
      <c r="S78" s="262"/>
      <c r="T78" s="262"/>
      <c r="U78" s="262"/>
      <c r="V78" s="262"/>
      <c r="W78" s="262"/>
      <c r="X78" s="262"/>
      <c r="Y78" s="262"/>
      <c r="Z78" s="262"/>
      <c r="AA78" s="262"/>
      <c r="AB78" s="262"/>
      <c r="AC78" s="262"/>
      <c r="AD78" s="262"/>
      <c r="AE78" s="262"/>
      <c r="AF78" s="262"/>
      <c r="AG78" s="262"/>
      <c r="AH78" s="262"/>
      <c r="AI78" s="262"/>
      <c r="AJ78" s="262"/>
      <c r="AK78" s="262"/>
      <c r="AL78" s="262"/>
      <c r="AM78" s="262"/>
      <c r="AN78" s="262"/>
      <c r="AO78" s="262"/>
      <c r="AP78" s="262"/>
      <c r="AQ78" s="262"/>
      <c r="AR78" s="262"/>
      <c r="AS78" s="262"/>
      <c r="AT78" s="262"/>
      <c r="AU78" s="262"/>
      <c r="AV78" s="262"/>
      <c r="AW78" s="262"/>
      <c r="AX78" s="262"/>
      <c r="AY78" s="262"/>
      <c r="AZ78" s="262"/>
      <c r="BA78" s="262"/>
      <c r="BB78" s="262"/>
      <c r="BC78" s="262"/>
      <c r="BD78" s="262"/>
      <c r="BE78" s="262"/>
      <c r="BF78" s="262"/>
      <c r="BG78" s="262"/>
      <c r="BH78" s="262"/>
      <c r="BI78" s="262"/>
      <c r="BJ78" s="262"/>
      <c r="BK78" s="262"/>
      <c r="BL78" s="262"/>
      <c r="BM78" s="262"/>
      <c r="BN78" s="262"/>
      <c r="BO78" s="262"/>
      <c r="BP78" s="262"/>
      <c r="BQ78" s="262"/>
      <c r="BR78" s="262"/>
      <c r="BS78" s="262"/>
      <c r="BT78" s="262"/>
      <c r="BU78" s="262"/>
      <c r="BV78" s="262"/>
      <c r="BW78" s="262"/>
      <c r="BX78" s="263"/>
      <c r="BY78" s="113"/>
    </row>
    <row r="79" spans="1:78" s="108" customFormat="1">
      <c r="A79" s="112"/>
      <c r="BW79" s="114"/>
      <c r="BX79" s="114"/>
    </row>
    <row r="80" spans="1:78" s="116" customFormat="1" ht="15.75">
      <c r="A80" s="115" t="s">
        <v>664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</row>
    <row r="81" spans="1:76" s="117" customFormat="1" ht="15.75" customHeight="1">
      <c r="A81" s="264" t="s">
        <v>665</v>
      </c>
      <c r="B81" s="264"/>
      <c r="C81" s="264"/>
      <c r="D81" s="264"/>
      <c r="E81" s="264"/>
      <c r="F81" s="264"/>
      <c r="G81" s="264"/>
      <c r="H81" s="264"/>
      <c r="I81" s="264"/>
      <c r="J81" s="264"/>
      <c r="K81" s="264"/>
      <c r="L81" s="264"/>
      <c r="M81" s="264"/>
      <c r="N81" s="264"/>
      <c r="O81" s="264"/>
      <c r="P81" s="264"/>
      <c r="Q81" s="264"/>
      <c r="R81" s="264"/>
      <c r="S81" s="264"/>
      <c r="T81" s="264"/>
      <c r="U81" s="264"/>
      <c r="V81" s="264"/>
      <c r="W81" s="264"/>
      <c r="X81" s="264"/>
      <c r="Y81" s="264"/>
      <c r="Z81" s="264"/>
      <c r="AA81" s="264"/>
      <c r="AB81" s="264"/>
      <c r="AC81" s="264"/>
      <c r="AD81" s="264"/>
      <c r="AE81" s="264"/>
      <c r="AF81" s="264"/>
      <c r="AG81" s="264"/>
      <c r="AH81" s="264"/>
      <c r="AI81" s="264"/>
      <c r="AJ81" s="264"/>
      <c r="AK81" s="264"/>
      <c r="AL81" s="264"/>
      <c r="AM81" s="264"/>
      <c r="AN81" s="264"/>
      <c r="AO81" s="264"/>
      <c r="AP81" s="264"/>
      <c r="AQ81" s="264"/>
      <c r="AR81" s="264"/>
      <c r="AS81" s="264"/>
      <c r="AT81" s="264"/>
      <c r="AU81" s="264"/>
      <c r="AV81" s="264"/>
      <c r="AW81" s="264"/>
      <c r="AX81" s="264"/>
      <c r="AY81" s="264"/>
      <c r="AZ81" s="264"/>
      <c r="BA81" s="264"/>
      <c r="BB81" s="264"/>
      <c r="BC81" s="264"/>
      <c r="BD81" s="264"/>
      <c r="BE81" s="264"/>
      <c r="BF81" s="264"/>
      <c r="BG81" s="264"/>
      <c r="BH81" s="264"/>
      <c r="BI81" s="264"/>
      <c r="BJ81" s="264"/>
      <c r="BK81" s="264"/>
      <c r="BL81" s="264"/>
      <c r="BM81" s="264"/>
      <c r="BN81" s="264"/>
      <c r="BO81" s="264"/>
      <c r="BP81" s="264"/>
      <c r="BQ81" s="264"/>
      <c r="BR81" s="264"/>
      <c r="BS81" s="264"/>
      <c r="BT81" s="264"/>
      <c r="BU81" s="264"/>
      <c r="BV81" s="264"/>
      <c r="BW81" s="264"/>
      <c r="BX81" s="264"/>
    </row>
    <row r="82" spans="1:76" s="117" customFormat="1" ht="15.75">
      <c r="B82" s="116"/>
      <c r="BW82" s="118"/>
    </row>
    <row r="83" spans="1:76" s="117" customFormat="1" ht="15.75">
      <c r="B83" s="116"/>
      <c r="BW83" s="118"/>
    </row>
    <row r="84" spans="1:76" s="117" customFormat="1" ht="15">
      <c r="A84" s="265" t="s">
        <v>666</v>
      </c>
      <c r="B84" s="265"/>
      <c r="C84" s="265"/>
      <c r="D84" s="265"/>
      <c r="E84" s="265"/>
      <c r="F84" s="265"/>
      <c r="G84" s="265"/>
      <c r="H84" s="265"/>
      <c r="I84" s="265"/>
      <c r="J84" s="265"/>
      <c r="K84" s="265"/>
      <c r="L84" s="265"/>
      <c r="M84" s="265"/>
      <c r="N84" s="265"/>
      <c r="O84" s="265"/>
      <c r="P84" s="265"/>
      <c r="Q84" s="265"/>
      <c r="R84" s="265"/>
      <c r="S84" s="265"/>
      <c r="T84" s="265"/>
      <c r="U84" s="265"/>
      <c r="V84" s="265"/>
      <c r="W84" s="265"/>
      <c r="X84" s="265"/>
      <c r="Y84" s="265"/>
      <c r="Z84" s="265"/>
      <c r="AA84" s="265"/>
      <c r="AB84" s="265"/>
      <c r="AC84" s="265"/>
      <c r="AD84" s="265"/>
      <c r="AE84" s="265"/>
      <c r="AF84" s="265"/>
      <c r="AG84" s="265"/>
      <c r="AH84" s="265"/>
      <c r="AI84" s="265"/>
      <c r="AJ84" s="265"/>
      <c r="AK84" s="265"/>
      <c r="AL84" s="265"/>
      <c r="AM84" s="265"/>
      <c r="AN84" s="265"/>
      <c r="AO84" s="265"/>
      <c r="AP84" s="265"/>
      <c r="AQ84" s="265"/>
      <c r="AR84" s="265"/>
      <c r="AS84" s="265"/>
      <c r="AT84" s="265"/>
      <c r="AU84" s="265"/>
      <c r="AV84" s="265"/>
      <c r="AW84" s="265"/>
      <c r="AX84" s="265"/>
      <c r="AY84" s="265"/>
      <c r="AZ84" s="265"/>
      <c r="BA84" s="265"/>
      <c r="BB84" s="265"/>
      <c r="BC84" s="265"/>
      <c r="BD84" s="265"/>
      <c r="BE84" s="265"/>
      <c r="BF84" s="265"/>
      <c r="BG84" s="265"/>
      <c r="BH84" s="265"/>
      <c r="BI84" s="265"/>
      <c r="BJ84" s="265"/>
      <c r="BK84" s="265"/>
      <c r="BL84" s="265"/>
      <c r="BM84" s="265"/>
      <c r="BN84" s="265"/>
      <c r="BO84" s="265"/>
      <c r="BP84" s="265"/>
      <c r="BQ84" s="265"/>
      <c r="BR84" s="265"/>
      <c r="BS84" s="265"/>
      <c r="BT84" s="265"/>
      <c r="BU84" s="265"/>
      <c r="BV84" s="265"/>
      <c r="BW84" s="265"/>
      <c r="BX84" s="265"/>
    </row>
    <row r="85" spans="1:76" s="117" customFormat="1" ht="15.75">
      <c r="A85" s="119"/>
      <c r="B85" s="120"/>
      <c r="C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19"/>
      <c r="AD85" s="119"/>
      <c r="AE85" s="119"/>
      <c r="AF85" s="119"/>
      <c r="AG85" s="119"/>
      <c r="AH85" s="119"/>
      <c r="AI85" s="119"/>
      <c r="AJ85" s="119"/>
      <c r="AK85" s="119"/>
      <c r="AL85" s="119"/>
      <c r="AM85" s="119"/>
      <c r="AN85" s="119"/>
      <c r="AO85" s="119"/>
      <c r="AP85" s="119"/>
      <c r="AQ85" s="119"/>
      <c r="AR85" s="119"/>
      <c r="AS85" s="119"/>
      <c r="AT85" s="119"/>
      <c r="AU85" s="119"/>
      <c r="AV85" s="119"/>
      <c r="AW85" s="119"/>
      <c r="AX85" s="119"/>
      <c r="AY85" s="119"/>
      <c r="AZ85" s="119"/>
      <c r="BA85" s="119"/>
      <c r="BB85" s="119"/>
      <c r="BC85" s="119"/>
      <c r="BD85" s="119"/>
      <c r="BE85" s="119"/>
      <c r="BF85" s="119"/>
      <c r="BG85" s="119"/>
      <c r="BH85" s="119"/>
      <c r="BI85" s="119"/>
      <c r="BJ85" s="119"/>
      <c r="BK85" s="119"/>
      <c r="BL85" s="119"/>
      <c r="BM85" s="119"/>
      <c r="BN85" s="119"/>
      <c r="BO85" s="119"/>
      <c r="BP85" s="119"/>
      <c r="BQ85" s="119"/>
      <c r="BR85" s="119"/>
      <c r="BS85" s="119"/>
      <c r="BT85" s="119"/>
      <c r="BU85" s="119"/>
      <c r="BV85" s="121" t="s">
        <v>667</v>
      </c>
      <c r="BW85" s="121"/>
    </row>
    <row r="86" spans="1:76" s="117" customFormat="1" ht="15.75">
      <c r="A86" s="119"/>
      <c r="B86" s="120"/>
      <c r="C86" s="119"/>
      <c r="D86" s="119"/>
    </row>
    <row r="87" spans="1:76" s="117" customFormat="1" ht="15.75">
      <c r="A87" s="119" t="s">
        <v>668</v>
      </c>
      <c r="B87" s="120"/>
      <c r="C87" s="119"/>
      <c r="D87" s="119"/>
      <c r="E87" s="122" t="s">
        <v>669</v>
      </c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X87" s="122"/>
    </row>
    <row r="88" spans="1:76" s="117" customFormat="1" ht="15.75">
      <c r="A88" s="119" t="s">
        <v>670</v>
      </c>
      <c r="B88" s="120"/>
      <c r="C88" s="119"/>
      <c r="D88" s="119"/>
      <c r="E88" s="122" t="s">
        <v>671</v>
      </c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X88" s="122"/>
    </row>
    <row r="89" spans="1:76" s="117" customFormat="1" ht="15.75">
      <c r="A89" s="119" t="s">
        <v>672</v>
      </c>
      <c r="B89" s="120"/>
      <c r="C89" s="119"/>
      <c r="D89" s="119"/>
      <c r="E89" s="119" t="s">
        <v>673</v>
      </c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119"/>
      <c r="AD89" s="119"/>
      <c r="AE89" s="119"/>
      <c r="AF89" s="119"/>
      <c r="AG89" s="119"/>
      <c r="AH89" s="119"/>
      <c r="AI89" s="119"/>
      <c r="AJ89" s="119"/>
      <c r="AK89" s="119"/>
      <c r="AL89" s="119"/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/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X89" s="119"/>
    </row>
    <row r="90" spans="1:76" s="117" customFormat="1" ht="15.75">
      <c r="A90" s="119" t="s">
        <v>674</v>
      </c>
      <c r="B90" s="120"/>
      <c r="C90" s="119"/>
      <c r="D90" s="119"/>
      <c r="E90" s="119" t="s">
        <v>675</v>
      </c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/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X90" s="119"/>
    </row>
    <row r="91" spans="1:76" s="117" customFormat="1" ht="15.75">
      <c r="B91" s="116"/>
      <c r="BW91" s="118"/>
    </row>
    <row r="92" spans="1:76" s="117" customFormat="1" ht="15.75">
      <c r="B92" s="116"/>
      <c r="BW92" s="118"/>
      <c r="BX92" s="119"/>
    </row>
    <row r="93" spans="1:76" s="117" customFormat="1" ht="15.75">
      <c r="B93" s="116"/>
      <c r="BW93" s="118"/>
      <c r="BX93" s="116"/>
    </row>
  </sheetData>
  <autoFilter ref="A2:BZ2" xr:uid="{00000000-0009-0000-0000-000004000000}">
    <sortState xmlns:xlrd2="http://schemas.microsoft.com/office/spreadsheetml/2017/richdata2" ref="A4:BZ74">
      <sortCondition ref="C2"/>
    </sortState>
  </autoFilter>
  <mergeCells count="45">
    <mergeCell ref="E78:BX78"/>
    <mergeCell ref="A81:BX81"/>
    <mergeCell ref="A84:BX84"/>
    <mergeCell ref="BR1:BR2"/>
    <mergeCell ref="BS1:BS2"/>
    <mergeCell ref="BT1:BT2"/>
    <mergeCell ref="BU1:BU2"/>
    <mergeCell ref="BV1:BV2"/>
    <mergeCell ref="BW1:BW2"/>
    <mergeCell ref="BL1:BL2"/>
    <mergeCell ref="BM1:BM2"/>
    <mergeCell ref="BN1:BN2"/>
    <mergeCell ref="BO1:BO2"/>
    <mergeCell ref="BP1:BP2"/>
    <mergeCell ref="BQ1:BQ2"/>
    <mergeCell ref="BF1:BF2"/>
    <mergeCell ref="BG1:BG2"/>
    <mergeCell ref="BH1:BH2"/>
    <mergeCell ref="BI1:BI2"/>
    <mergeCell ref="BJ1:BJ2"/>
    <mergeCell ref="BK1:BK2"/>
    <mergeCell ref="BE1:BE2"/>
    <mergeCell ref="AR1:AR2"/>
    <mergeCell ref="AS1:AS2"/>
    <mergeCell ref="AT1:AT2"/>
    <mergeCell ref="AU1:AU2"/>
    <mergeCell ref="AV1:AV2"/>
    <mergeCell ref="AW1:AW2"/>
    <mergeCell ref="AX1:AX2"/>
    <mergeCell ref="AY1:AY2"/>
    <mergeCell ref="BB1:BB2"/>
    <mergeCell ref="BC1:BC2"/>
    <mergeCell ref="BD1:BD2"/>
    <mergeCell ref="AQ1:AQ2"/>
    <mergeCell ref="A1:A2"/>
    <mergeCell ref="B1:B2"/>
    <mergeCell ref="C1:C2"/>
    <mergeCell ref="D1:D2"/>
    <mergeCell ref="E1:E2"/>
    <mergeCell ref="J1:J2"/>
    <mergeCell ref="AD1:AD2"/>
    <mergeCell ref="AE1:AE2"/>
    <mergeCell ref="AJ1:AJ2"/>
    <mergeCell ref="AO1:AO2"/>
    <mergeCell ref="AP1:AP2"/>
  </mergeCells>
  <pageMargins left="0.39369446000000002" right="0.39369446000000002" top="0.27558333000000002" bottom="7.8736109999999998E-2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8</vt:i4>
      </vt:variant>
    </vt:vector>
  </HeadingPairs>
  <TitlesOfParts>
    <vt:vector size="13" baseType="lpstr">
      <vt:lpstr>Orçamento UTR II</vt:lpstr>
      <vt:lpstr>Orçamento UTR II -ARRED</vt:lpstr>
      <vt:lpstr>CRONOGRAMA</vt:lpstr>
      <vt:lpstr>LISTA DE COMPOSIÇÕES</vt:lpstr>
      <vt:lpstr>COTAÇÕES</vt:lpstr>
      <vt:lpstr>CRONOGRAMA!Area_de_impressao</vt:lpstr>
      <vt:lpstr>'LISTA DE COMPOSIÇÕES'!Area_de_impressao</vt:lpstr>
      <vt:lpstr>'Orçamento UTR II'!Area_de_impressao</vt:lpstr>
      <vt:lpstr>'Orçamento UTR II -ARRED'!Area_de_impressao</vt:lpstr>
      <vt:lpstr>CRONOGRAMA!Titulos_de_impressao</vt:lpstr>
      <vt:lpstr>'LISTA DE COMPOSIÇÕES'!Titulos_de_impressao</vt:lpstr>
      <vt:lpstr>'Orçamento UTR II'!Titulos_de_impressao</vt:lpstr>
      <vt:lpstr>'Orçamento UTR II -ARRED'!Titulos_de_impressao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</dc:creator>
  <cp:lastModifiedBy>Compras Patrimonio</cp:lastModifiedBy>
  <cp:lastPrinted>2025-10-16T17:06:43Z</cp:lastPrinted>
  <dcterms:created xsi:type="dcterms:W3CDTF">2025-02-25T14:40:09Z</dcterms:created>
  <dcterms:modified xsi:type="dcterms:W3CDTF">2025-10-21T17:31:04Z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2025-02-25T00:00:00Z</vt:filetime>
  </property>
  <property fmtid="{D5CDD505-2E9C-101B-9397-08002B2CF9AE}" pid="3" name="LastSaved">
    <vt:filetime>2025-02-25T00:00:00Z</vt:filetime>
  </property>
  <property fmtid="{D5CDD505-2E9C-101B-9397-08002B2CF9AE}" pid="4" name="Producer">
    <vt:lpwstr>iLovePDF</vt:lpwstr>
  </property>
</Properties>
</file>