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AE\Desktop\Compras e Patrimônio\Compras\2025\Planilha Preço Peças\"/>
    </mc:Choice>
  </mc:AlternateContent>
  <xr:revisionPtr revIDLastSave="0" documentId="13_ncr:1_{A3DDE77B-E340-4F79-9EA6-843EF490219D}" xr6:coauthVersionLast="47" xr6:coauthVersionMax="47" xr10:uidLastSave="{00000000-0000-0000-0000-000000000000}"/>
  <bookViews>
    <workbookView xWindow="28680" yWindow="-120" windowWidth="24240" windowHeight="13020" xr2:uid="{E0E56F0F-24E6-4224-8920-CC67AF7B9EB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1" l="1"/>
  <c r="K59" i="1" s="1"/>
  <c r="I57" i="1"/>
  <c r="K57" i="1" s="1"/>
  <c r="J61" i="1" s="1"/>
  <c r="G54" i="1"/>
  <c r="I53" i="1"/>
  <c r="J53" i="1" s="1"/>
  <c r="I51" i="1"/>
  <c r="K51" i="1" s="1"/>
  <c r="G48" i="1"/>
  <c r="I46" i="1"/>
  <c r="J46" i="1" s="1"/>
  <c r="I44" i="1"/>
  <c r="K44" i="1" s="1"/>
  <c r="G41" i="1"/>
  <c r="I40" i="1"/>
  <c r="K40" i="1" s="1"/>
  <c r="K38" i="1"/>
  <c r="J41" i="1" s="1"/>
  <c r="I38" i="1"/>
  <c r="G35" i="1"/>
  <c r="I34" i="1"/>
  <c r="K34" i="1" s="1"/>
  <c r="K32" i="1"/>
  <c r="J35" i="1" s="1"/>
  <c r="I32" i="1"/>
  <c r="G29" i="1"/>
  <c r="J27" i="1"/>
  <c r="I27" i="1"/>
  <c r="K27" i="1" s="1"/>
  <c r="I25" i="1"/>
  <c r="K25" i="1" s="1"/>
  <c r="J29" i="1" s="1"/>
  <c r="G22" i="1"/>
  <c r="I20" i="1"/>
  <c r="K20" i="1" s="1"/>
  <c r="I18" i="1"/>
  <c r="K18" i="1" s="1"/>
  <c r="J22" i="1" s="1"/>
  <c r="G15" i="1"/>
  <c r="I13" i="1"/>
  <c r="K13" i="1" s="1"/>
  <c r="J15" i="1" s="1"/>
  <c r="K11" i="1"/>
  <c r="I11" i="1"/>
  <c r="K6" i="1"/>
  <c r="J8" i="1" s="1"/>
  <c r="J6" i="1"/>
  <c r="I6" i="1"/>
  <c r="K4" i="1"/>
  <c r="I4" i="1"/>
  <c r="K46" i="1" l="1"/>
  <c r="J48" i="1" s="1"/>
  <c r="K53" i="1"/>
  <c r="J54" i="1"/>
  <c r="J40" i="1"/>
  <c r="J34" i="1"/>
  <c r="J20" i="1"/>
  <c r="J13" i="1"/>
  <c r="J59" i="1"/>
</calcChain>
</file>

<file path=xl/sharedStrings.xml><?xml version="1.0" encoding="utf-8"?>
<sst xmlns="http://schemas.openxmlformats.org/spreadsheetml/2006/main" count="102" uniqueCount="61">
  <si>
    <t>PROPOSTA FORNECEDOR</t>
  </si>
  <si>
    <t>ITEM</t>
  </si>
  <si>
    <t>CÓDIGO</t>
  </si>
  <si>
    <t>DESCRIÇÃO EM ORDEM ALFABETICA</t>
  </si>
  <si>
    <t>UNIDADE</t>
  </si>
  <si>
    <t xml:space="preserve">VALOR DO SERVIÇO </t>
  </si>
  <si>
    <t>DESCONTO PERCENTUAL MÍNIMO</t>
  </si>
  <si>
    <t>VALOR TOTAL ESTIMADO</t>
  </si>
  <si>
    <t xml:space="preserve">DESCONTO FORNECEDOR </t>
  </si>
  <si>
    <t xml:space="preserve">VALOR DO SERVIÇO ATUALIZADO  </t>
  </si>
  <si>
    <t>VALOR TOTAL ATUALIZADO</t>
  </si>
  <si>
    <t>LOTE 01 - RANDON</t>
  </si>
  <si>
    <t>CATALOGO DE PECAS RANDON -</t>
  </si>
  <si>
    <t>UN</t>
  </si>
  <si>
    <t>X</t>
  </si>
  <si>
    <t>TRATORES E MAQUINAS PESADAS.                                                                                                                                                                                                                                    - RETROESCAVADEIRA ADVANCED 406.</t>
  </si>
  <si>
    <t>SERVICO MECANICO RANDON -</t>
  </si>
  <si>
    <t>SV</t>
  </si>
  <si>
    <t>TRATORES E MAQUINAS PESADAS.                                                                                                                                                                                                                                    - RETROESCAVADEIRA ADVANCED 406</t>
  </si>
  <si>
    <t>LOTE 02 - HONDA</t>
  </si>
  <si>
    <t>CATALOGO PECAS HONDA</t>
  </si>
  <si>
    <t>- HONDA BROS 125                                                                                                                                                                                                                                                - HONDA BROS 150                                                                                                                                                                                                                                                - HONDA BROS 160</t>
  </si>
  <si>
    <t>4</t>
  </si>
  <si>
    <t>SERV. MECANICO HONDA - MOTO</t>
  </si>
  <si>
    <t>LOTE 03 - FIAT LEVE</t>
  </si>
  <si>
    <t>CATALOGO DE PECAS FIAT</t>
  </si>
  <si>
    <t>- STRADA FIRE 1.4</t>
  </si>
  <si>
    <t>6</t>
  </si>
  <si>
    <t>SERV. MECANICO FIAT LEVE</t>
  </si>
  <si>
    <t>LOTE 04 - VOLKSWAGEN LEVE</t>
  </si>
  <si>
    <t>CATALOGO DE PECAS VOLKSWAGEN</t>
  </si>
  <si>
    <t>VEICULO LEVE.                                                                                                                                                                                                                                                   - VOYAGE                                                                                                                                                                                                                                                        - GOL G6                                                                                                                                                                                                                                                        - SAVEIRO</t>
  </si>
  <si>
    <t>SERV. MECANICO VOLKSWAGEN LEVE</t>
  </si>
  <si>
    <t>- VOYAGE                                                                                                                                                                                                                                                        - GOL G6                                                                                                                                                                                                                                                        - SAVEIRO</t>
  </si>
  <si>
    <t>LOTE 05 - MITSUBISHI</t>
  </si>
  <si>
    <t>CATALOGO DE PECAS MITSUBISHI</t>
  </si>
  <si>
    <t>VEICULO SEMI PESADO.                                                                                                                                                                                                                                            - L200 TRITON (DIESEL)</t>
  </si>
  <si>
    <t>SERV. MECANICO MITSUBISHI - VEICULO SEMI PESADO.                                                                                                                                                                                                                                            - L200 TRITON (DIESEL)</t>
  </si>
  <si>
    <t>LOTE 06 - VOLKWAGEM PESADO</t>
  </si>
  <si>
    <t>CATALOGO DE PECAS VOLKWAGEN</t>
  </si>
  <si>
    <t>VEICULO PESADO.                                                                                                                                                                                                                                                 - CONSTELLATION 26.280 COM EQUIPAMENO DE HIDROJATEAMENTO</t>
  </si>
  <si>
    <t>SERV. MECANICO VOLKSWAGEM VEICULO PESADO -                                                                                                                                                                                                                                               CONSTELLATION 26.280 COM EQUIPAMENTO DE HIDROJATEAMENTO</t>
  </si>
  <si>
    <t>LOTE 07 - IVECO</t>
  </si>
  <si>
    <t>CATALOGO DE PECAS IVECO</t>
  </si>
  <si>
    <t>VEICULO PESADO/TANQUE                                                                                                                                                                                                                                           - IVECO DAILY 55C16                                                                                                                                                                                                                                             - IVECO DAILY 65-170-CD                                                                                                                                                                                                                                         - IVECO TECTOR</t>
  </si>
  <si>
    <t>SERV. MECANICO IVECO PESADO</t>
  </si>
  <si>
    <t>/TANQUE                                                                                                                                                                                                                                                         - IVECO DAILY 55C16                                                                                                                                                                                                                                             - IVECO DAILY 65-170-CD                                                                                                                                                                                                                                         - IVECO TECTOR</t>
  </si>
  <si>
    <t>LOTE 08 - VOLKSWAGEN SEMI PESADO</t>
  </si>
  <si>
    <t>CATALOGO DE PECAS VOLKSWAGEN.</t>
  </si>
  <si>
    <t>VEICULO SEMIPESADO.                                                                                                                                                                                                                                             - AMAROK (DIESEL)</t>
  </si>
  <si>
    <t>SERV. MECANICO VOLKSWAGEN - VEICULO SEMI PESADO.- AMAROK (DIESEL)</t>
  </si>
  <si>
    <t>LOTE 09 - FIAT SEMI PESADO</t>
  </si>
  <si>
    <t>CATALOGO DE PRECOS FIAT -</t>
  </si>
  <si>
    <t>VEICULO SEMI-PRESADO                                                                                                                                                                                                                                            - FIAT TORO (DIESEL)</t>
  </si>
  <si>
    <t>SERVICO MECANICO FIAT</t>
  </si>
  <si>
    <t>SEMI PESADO                                                                                                                                                                                                                                                     - FIAT TORO (DIESEL)</t>
  </si>
  <si>
    <t>VALOR TOTAL DO LOTE</t>
  </si>
  <si>
    <t>VALOR TOTAL  DO LOTE</t>
  </si>
  <si>
    <t>VALOR TOTAL ESTIMADO LOTE</t>
  </si>
  <si>
    <t>ATENÇÃO</t>
  </si>
  <si>
    <r>
      <t>•	O licitante deve inserir na tabela apenas o lance referente ao valor total do lote (</t>
    </r>
    <r>
      <rPr>
        <sz val="12"/>
        <rFont val="Calibri"/>
        <family val="2"/>
        <scheme val="minor"/>
      </rPr>
      <t xml:space="preserve">campo em amarelo). 
</t>
    </r>
    <r>
      <rPr>
        <sz val="12"/>
        <color theme="1"/>
        <rFont val="Calibri"/>
        <family val="2"/>
        <scheme val="minor"/>
      </rPr>
      <t xml:space="preserve">
•	Não altere os demais campos.
•	 A planilha calculará automaticamente o percentual de desconto para o catálogo de peças (que possui peso 6) e o desconto sobre o serviço (que possui peso 4).
•	 Além disso, ela também calculará automaticamente o valor do serviço com desconto e o valor total atualizado.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</si>
</sst>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\ #,##0.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14"/>
      <color rgb="FF000000"/>
      <name val="Arial"/>
      <family val="2"/>
    </font>
    <font>
      <b/>
      <sz val="3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9D8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3" borderId="0" xfId="0" applyFont="1" applyFill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8" fontId="6" fillId="3" borderId="0" xfId="0" applyNumberFormat="1" applyFont="1" applyFill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10" fontId="3" fillId="4" borderId="6" xfId="0" applyNumberFormat="1" applyFont="1" applyFill="1" applyBorder="1" applyAlignment="1">
      <alignment horizontal="center" vertical="center" wrapText="1"/>
    </xf>
    <xf numFmtId="8" fontId="3" fillId="4" borderId="9" xfId="0" applyNumberFormat="1" applyFont="1" applyFill="1" applyBorder="1" applyAlignment="1">
      <alignment horizontal="center" vertical="center" wrapText="1"/>
    </xf>
    <xf numFmtId="8" fontId="4" fillId="3" borderId="0" xfId="0" applyNumberFormat="1" applyFont="1" applyFill="1" applyAlignment="1">
      <alignment horizontal="center" vertical="center" wrapText="1"/>
    </xf>
    <xf numFmtId="10" fontId="7" fillId="6" borderId="6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8" fontId="3" fillId="0" borderId="7" xfId="0" applyNumberFormat="1" applyFont="1" applyBorder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8" fontId="3" fillId="0" borderId="0" xfId="0" applyNumberFormat="1" applyFont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164" fontId="5" fillId="4" borderId="9" xfId="0" applyNumberFormat="1" applyFont="1" applyFill="1" applyBorder="1" applyAlignment="1">
      <alignment horizontal="center" vertical="center" wrapText="1"/>
    </xf>
    <xf numFmtId="10" fontId="5" fillId="4" borderId="9" xfId="0" applyNumberFormat="1" applyFont="1" applyFill="1" applyBorder="1" applyAlignment="1">
      <alignment horizontal="center" vertical="center" wrapText="1"/>
    </xf>
    <xf numFmtId="8" fontId="5" fillId="4" borderId="9" xfId="0" applyNumberFormat="1" applyFont="1" applyFill="1" applyBorder="1" applyAlignment="1">
      <alignment horizontal="center" vertical="center" wrapText="1"/>
    </xf>
    <xf numFmtId="10" fontId="5" fillId="4" borderId="12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164" fontId="5" fillId="4" borderId="11" xfId="0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8" fillId="7" borderId="19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9" fillId="6" borderId="13" xfId="0" applyFont="1" applyFill="1" applyBorder="1" applyAlignment="1">
      <alignment horizontal="left" vertical="center" wrapText="1"/>
    </xf>
    <xf numFmtId="0" fontId="9" fillId="6" borderId="14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164" fontId="5" fillId="4" borderId="4" xfId="0" applyNumberFormat="1" applyFont="1" applyFill="1" applyBorder="1" applyAlignment="1">
      <alignment horizontal="center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8" fontId="5" fillId="4" borderId="4" xfId="0" applyNumberFormat="1" applyFont="1" applyFill="1" applyBorder="1" applyAlignment="1">
      <alignment horizontal="center" vertical="center" wrapText="1"/>
    </xf>
    <xf numFmtId="8" fontId="5" fillId="4" borderId="8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8" fontId="3" fillId="4" borderId="13" xfId="0" applyNumberFormat="1" applyFont="1" applyFill="1" applyBorder="1" applyAlignment="1">
      <alignment horizontal="right" vertical="center" wrapText="1"/>
    </xf>
    <xf numFmtId="8" fontId="3" fillId="4" borderId="9" xfId="0" applyNumberFormat="1" applyFont="1" applyFill="1" applyBorder="1" applyAlignment="1">
      <alignment horizontal="righ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0" fontId="5" fillId="4" borderId="10" xfId="0" applyNumberFormat="1" applyFont="1" applyFill="1" applyBorder="1" applyAlignment="1">
      <alignment horizontal="center" vertical="center" wrapText="1"/>
    </xf>
    <xf numFmtId="10" fontId="5" fillId="4" borderId="8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8" fontId="5" fillId="4" borderId="10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64" fontId="5" fillId="4" borderId="11" xfId="0" applyNumberFormat="1" applyFont="1" applyFill="1" applyBorder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10" fontId="5" fillId="4" borderId="1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8" fontId="3" fillId="4" borderId="1" xfId="0" applyNumberFormat="1" applyFont="1" applyFill="1" applyBorder="1" applyAlignment="1">
      <alignment horizontal="right" vertical="center" wrapText="1"/>
    </xf>
    <xf numFmtId="8" fontId="3" fillId="4" borderId="3" xfId="0" applyNumberFormat="1" applyFont="1" applyFill="1" applyBorder="1" applyAlignment="1">
      <alignment horizontal="right" vertical="center" wrapText="1"/>
    </xf>
    <xf numFmtId="8" fontId="5" fillId="4" borderId="11" xfId="0" applyNumberFormat="1" applyFont="1" applyFill="1" applyBorder="1" applyAlignment="1">
      <alignment horizontal="center" vertical="center" wrapText="1"/>
    </xf>
    <xf numFmtId="8" fontId="3" fillId="4" borderId="1" xfId="0" applyNumberFormat="1" applyFont="1" applyFill="1" applyBorder="1" applyAlignment="1">
      <alignment horizontal="center" vertical="center" wrapText="1"/>
    </xf>
    <xf numFmtId="8" fontId="3" fillId="4" borderId="3" xfId="0" applyNumberFormat="1" applyFont="1" applyFill="1" applyBorder="1" applyAlignment="1">
      <alignment horizontal="center" vertical="center" wrapText="1"/>
    </xf>
    <xf numFmtId="8" fontId="5" fillId="4" borderId="12" xfId="0" applyNumberFormat="1" applyFont="1" applyFill="1" applyBorder="1" applyAlignment="1">
      <alignment horizontal="center" vertical="center" wrapText="1"/>
    </xf>
    <xf numFmtId="8" fontId="3" fillId="4" borderId="15" xfId="0" applyNumberFormat="1" applyFont="1" applyFill="1" applyBorder="1" applyAlignment="1">
      <alignment horizontal="right" vertical="center" wrapText="1"/>
    </xf>
    <xf numFmtId="8" fontId="3" fillId="4" borderId="1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623E4-1265-4E53-ADB1-0E7534806E33}">
  <sheetPr>
    <pageSetUpPr fitToPage="1"/>
  </sheetPr>
  <dimension ref="A1:Q61"/>
  <sheetViews>
    <sheetView showGridLines="0" tabSelected="1" workbookViewId="0">
      <selection activeCell="T8" sqref="T8"/>
    </sheetView>
  </sheetViews>
  <sheetFormatPr defaultRowHeight="15" x14ac:dyDescent="0.25"/>
  <cols>
    <col min="1" max="1" width="4.85546875" bestFit="1" customWidth="1"/>
    <col min="2" max="2" width="7.42578125" bestFit="1" customWidth="1"/>
    <col min="3" max="3" width="21.42578125" bestFit="1" customWidth="1"/>
    <col min="4" max="4" width="8.140625" bestFit="1" customWidth="1"/>
    <col min="5" max="5" width="19.28515625" hidden="1" customWidth="1"/>
    <col min="6" max="6" width="19.7109375" hidden="1" customWidth="1"/>
    <col min="7" max="7" width="16.85546875" hidden="1" customWidth="1"/>
    <col min="8" max="8" width="16.85546875" style="1" hidden="1" customWidth="1"/>
    <col min="9" max="9" width="19.7109375" customWidth="1"/>
    <col min="10" max="10" width="19.28515625" customWidth="1"/>
    <col min="11" max="11" width="20.28515625" customWidth="1"/>
    <col min="12" max="12" width="7.28515625" bestFit="1" customWidth="1"/>
  </cols>
  <sheetData>
    <row r="1" spans="1:17" ht="68.25" customHeight="1" thickBot="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7" ht="39.75" thickBot="1" x14ac:dyDescent="0.6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2" t="s">
        <v>8</v>
      </c>
      <c r="J2" s="3" t="s">
        <v>9</v>
      </c>
      <c r="K2" s="3" t="s">
        <v>10</v>
      </c>
      <c r="M2" s="30" t="s">
        <v>59</v>
      </c>
      <c r="N2" s="31"/>
      <c r="O2" s="31"/>
      <c r="P2" s="31"/>
      <c r="Q2" s="32"/>
    </row>
    <row r="3" spans="1:17" ht="15.75" customHeight="1" thickBot="1" x14ac:dyDescent="0.3">
      <c r="A3" s="49" t="s">
        <v>11</v>
      </c>
      <c r="B3" s="50"/>
      <c r="C3" s="50"/>
      <c r="D3" s="50"/>
      <c r="E3" s="50"/>
      <c r="F3" s="50"/>
      <c r="G3" s="50"/>
      <c r="H3" s="50"/>
      <c r="I3" s="50"/>
      <c r="J3" s="50"/>
      <c r="K3" s="51"/>
      <c r="M3" s="33" t="s">
        <v>60</v>
      </c>
      <c r="N3" s="34"/>
      <c r="O3" s="34"/>
      <c r="P3" s="34"/>
      <c r="Q3" s="35"/>
    </row>
    <row r="4" spans="1:17" ht="24" x14ac:dyDescent="0.25">
      <c r="A4" s="54">
        <v>1</v>
      </c>
      <c r="B4" s="54">
        <v>68784</v>
      </c>
      <c r="C4" s="5" t="s">
        <v>12</v>
      </c>
      <c r="D4" s="54" t="s">
        <v>13</v>
      </c>
      <c r="E4" s="54" t="s">
        <v>14</v>
      </c>
      <c r="F4" s="52">
        <v>0.15</v>
      </c>
      <c r="G4" s="55">
        <v>117647.06</v>
      </c>
      <c r="H4" s="6"/>
      <c r="I4" s="52">
        <f>I8/10*6</f>
        <v>0.15000000000000002</v>
      </c>
      <c r="J4" s="54" t="s">
        <v>14</v>
      </c>
      <c r="K4" s="55">
        <f>G4-(G4*I4)</f>
        <v>100000.00099999999</v>
      </c>
      <c r="M4" s="33"/>
      <c r="N4" s="34"/>
      <c r="O4" s="34"/>
      <c r="P4" s="34"/>
      <c r="Q4" s="35"/>
    </row>
    <row r="5" spans="1:17" ht="48.75" thickBot="1" x14ac:dyDescent="0.3">
      <c r="A5" s="57"/>
      <c r="B5" s="57"/>
      <c r="C5" s="7" t="s">
        <v>15</v>
      </c>
      <c r="D5" s="57"/>
      <c r="E5" s="54"/>
      <c r="F5" s="53"/>
      <c r="G5" s="42"/>
      <c r="H5" s="6"/>
      <c r="I5" s="53"/>
      <c r="J5" s="54"/>
      <c r="K5" s="42"/>
      <c r="M5" s="33"/>
      <c r="N5" s="34"/>
      <c r="O5" s="34"/>
      <c r="P5" s="34"/>
      <c r="Q5" s="35"/>
    </row>
    <row r="6" spans="1:17" ht="24" x14ac:dyDescent="0.25">
      <c r="A6" s="56">
        <v>2</v>
      </c>
      <c r="B6" s="56">
        <v>68783</v>
      </c>
      <c r="C6" s="5" t="s">
        <v>16</v>
      </c>
      <c r="D6" s="56" t="s">
        <v>17</v>
      </c>
      <c r="E6" s="39">
        <v>322.22000000000003</v>
      </c>
      <c r="F6" s="60">
        <v>0.1</v>
      </c>
      <c r="G6" s="41">
        <v>33333.33</v>
      </c>
      <c r="H6" s="6"/>
      <c r="I6" s="60">
        <f>I8/10*4</f>
        <v>0.1</v>
      </c>
      <c r="J6" s="39">
        <f>E6-(E6*I6)</f>
        <v>289.99800000000005</v>
      </c>
      <c r="K6" s="41">
        <f>G6-(G6*I6)</f>
        <v>29999.997000000003</v>
      </c>
      <c r="M6" s="33"/>
      <c r="N6" s="34"/>
      <c r="O6" s="34"/>
      <c r="P6" s="34"/>
      <c r="Q6" s="35"/>
    </row>
    <row r="7" spans="1:17" ht="48.75" thickBot="1" x14ac:dyDescent="0.3">
      <c r="A7" s="57"/>
      <c r="B7" s="57"/>
      <c r="C7" s="7" t="s">
        <v>18</v>
      </c>
      <c r="D7" s="57"/>
      <c r="E7" s="40"/>
      <c r="F7" s="52"/>
      <c r="G7" s="42"/>
      <c r="H7" s="6"/>
      <c r="I7" s="52"/>
      <c r="J7" s="40"/>
      <c r="K7" s="42"/>
      <c r="M7" s="33"/>
      <c r="N7" s="34"/>
      <c r="O7" s="34"/>
      <c r="P7" s="34"/>
      <c r="Q7" s="35"/>
    </row>
    <row r="8" spans="1:17" ht="18.75" thickBot="1" x14ac:dyDescent="0.3">
      <c r="A8" s="43" t="s">
        <v>56</v>
      </c>
      <c r="B8" s="44"/>
      <c r="C8" s="44"/>
      <c r="D8" s="44"/>
      <c r="E8" s="8"/>
      <c r="F8" s="9">
        <v>0.25</v>
      </c>
      <c r="G8" s="10">
        <v>150980.39000000001</v>
      </c>
      <c r="H8" s="11"/>
      <c r="I8" s="12">
        <v>0.25</v>
      </c>
      <c r="J8" s="45">
        <f>K4+K6</f>
        <v>129999.99799999999</v>
      </c>
      <c r="K8" s="46"/>
      <c r="M8" s="33"/>
      <c r="N8" s="34"/>
      <c r="O8" s="34"/>
      <c r="P8" s="34"/>
      <c r="Q8" s="35"/>
    </row>
    <row r="9" spans="1:17" ht="9.75" customHeight="1" thickBot="1" x14ac:dyDescent="0.3">
      <c r="A9" s="18"/>
      <c r="B9" s="29"/>
      <c r="C9" s="29"/>
      <c r="D9" s="29"/>
      <c r="E9" s="29"/>
      <c r="F9" s="19"/>
      <c r="G9" s="14"/>
      <c r="H9" s="11"/>
      <c r="I9" s="19"/>
      <c r="J9" s="29"/>
      <c r="K9" s="14"/>
      <c r="L9" s="13"/>
      <c r="M9" s="33"/>
      <c r="N9" s="34"/>
      <c r="O9" s="34"/>
      <c r="P9" s="34"/>
      <c r="Q9" s="35"/>
    </row>
    <row r="10" spans="1:17" ht="15.75" customHeight="1" thickBot="1" x14ac:dyDescent="0.3">
      <c r="A10" s="49" t="s">
        <v>19</v>
      </c>
      <c r="B10" s="50"/>
      <c r="C10" s="50"/>
      <c r="D10" s="50"/>
      <c r="E10" s="50"/>
      <c r="F10" s="50"/>
      <c r="G10" s="50"/>
      <c r="H10" s="50"/>
      <c r="I10" s="50"/>
      <c r="J10" s="50"/>
      <c r="K10" s="51"/>
      <c r="L10" s="13"/>
      <c r="M10" s="33"/>
      <c r="N10" s="34"/>
      <c r="O10" s="34"/>
      <c r="P10" s="34"/>
      <c r="Q10" s="35"/>
    </row>
    <row r="11" spans="1:17" ht="24" x14ac:dyDescent="0.25">
      <c r="A11" s="54">
        <v>3</v>
      </c>
      <c r="B11" s="54">
        <v>65415</v>
      </c>
      <c r="C11" s="5" t="s">
        <v>20</v>
      </c>
      <c r="D11" s="54" t="s">
        <v>13</v>
      </c>
      <c r="E11" s="54" t="s">
        <v>14</v>
      </c>
      <c r="F11" s="52">
        <v>0.06</v>
      </c>
      <c r="G11" s="55">
        <v>16165.159</v>
      </c>
      <c r="H11" s="6"/>
      <c r="I11" s="52">
        <f>I15/10*6</f>
        <v>0.06</v>
      </c>
      <c r="J11" s="54" t="s">
        <v>14</v>
      </c>
      <c r="K11" s="55">
        <f>G11-(G11*I11)</f>
        <v>15195.249459999999</v>
      </c>
      <c r="L11" s="13"/>
      <c r="M11" s="33"/>
      <c r="N11" s="34"/>
      <c r="O11" s="34"/>
      <c r="P11" s="34"/>
      <c r="Q11" s="35"/>
    </row>
    <row r="12" spans="1:17" ht="36.75" thickBot="1" x14ac:dyDescent="0.3">
      <c r="A12" s="57"/>
      <c r="B12" s="57"/>
      <c r="C12" s="7" t="s">
        <v>21</v>
      </c>
      <c r="D12" s="57"/>
      <c r="E12" s="57"/>
      <c r="F12" s="53"/>
      <c r="G12" s="42"/>
      <c r="H12" s="6"/>
      <c r="I12" s="53"/>
      <c r="J12" s="57"/>
      <c r="K12" s="42"/>
      <c r="L12" s="13"/>
      <c r="M12" s="33"/>
      <c r="N12" s="34"/>
      <c r="O12" s="34"/>
      <c r="P12" s="34"/>
      <c r="Q12" s="35"/>
    </row>
    <row r="13" spans="1:17" ht="24.75" thickBot="1" x14ac:dyDescent="0.3">
      <c r="A13" s="56" t="s">
        <v>22</v>
      </c>
      <c r="B13" s="56">
        <v>68342</v>
      </c>
      <c r="C13" s="5" t="s">
        <v>23</v>
      </c>
      <c r="D13" s="56" t="s">
        <v>17</v>
      </c>
      <c r="E13" s="58">
        <v>135.41999999999999</v>
      </c>
      <c r="F13" s="60">
        <v>0.04</v>
      </c>
      <c r="G13" s="41">
        <v>9497.0349999999999</v>
      </c>
      <c r="H13" s="6"/>
      <c r="I13" s="60">
        <f>I15/10*4</f>
        <v>0.04</v>
      </c>
      <c r="J13" s="58">
        <f>E13-(E13*I13)</f>
        <v>130.00319999999999</v>
      </c>
      <c r="K13" s="41">
        <f>G13-(G13*I13)</f>
        <v>9117.1535999999996</v>
      </c>
      <c r="L13" s="13"/>
      <c r="M13" s="36"/>
      <c r="N13" s="37"/>
      <c r="O13" s="37"/>
      <c r="P13" s="37"/>
      <c r="Q13" s="38"/>
    </row>
    <row r="14" spans="1:17" ht="36.75" thickBot="1" x14ac:dyDescent="0.3">
      <c r="A14" s="57"/>
      <c r="B14" s="57"/>
      <c r="C14" s="7" t="s">
        <v>21</v>
      </c>
      <c r="D14" s="57"/>
      <c r="E14" s="59"/>
      <c r="F14" s="52"/>
      <c r="G14" s="42"/>
      <c r="H14" s="6"/>
      <c r="I14" s="52"/>
      <c r="J14" s="59"/>
      <c r="K14" s="42"/>
      <c r="L14" s="13"/>
      <c r="M14" s="13"/>
    </row>
    <row r="15" spans="1:17" ht="18.75" thickBot="1" x14ac:dyDescent="0.3">
      <c r="A15" s="43" t="s">
        <v>56</v>
      </c>
      <c r="B15" s="44"/>
      <c r="C15" s="44"/>
      <c r="D15" s="44"/>
      <c r="E15" s="44"/>
      <c r="F15" s="9">
        <v>0.1</v>
      </c>
      <c r="G15" s="10">
        <f>G11+G14</f>
        <v>16165.159</v>
      </c>
      <c r="H15" s="11"/>
      <c r="I15" s="12">
        <v>0.1</v>
      </c>
      <c r="J15" s="70">
        <f>K11+K13</f>
        <v>24312.403059999997</v>
      </c>
      <c r="K15" s="71"/>
      <c r="L15" s="13"/>
      <c r="M15" s="13"/>
    </row>
    <row r="16" spans="1:17" ht="9.75" customHeight="1" thickBot="1" x14ac:dyDescent="0.3">
      <c r="A16" s="18"/>
      <c r="B16" s="29"/>
      <c r="C16" s="29"/>
      <c r="D16" s="29"/>
      <c r="E16" s="29"/>
      <c r="F16" s="19"/>
      <c r="G16" s="14"/>
      <c r="H16" s="11"/>
      <c r="I16" s="15"/>
      <c r="J16" s="16"/>
      <c r="K16" s="17"/>
      <c r="L16" s="13"/>
      <c r="M16" s="13"/>
    </row>
    <row r="17" spans="1:13" ht="15.75" customHeight="1" thickBot="1" x14ac:dyDescent="0.3">
      <c r="A17" s="49" t="s">
        <v>24</v>
      </c>
      <c r="B17" s="50"/>
      <c r="C17" s="50"/>
      <c r="D17" s="50"/>
      <c r="E17" s="50"/>
      <c r="F17" s="50"/>
      <c r="G17" s="50"/>
      <c r="H17" s="50"/>
      <c r="I17" s="50"/>
      <c r="J17" s="50"/>
      <c r="K17" s="51"/>
      <c r="L17" s="13"/>
      <c r="M17" s="13"/>
    </row>
    <row r="18" spans="1:13" ht="24" x14ac:dyDescent="0.25">
      <c r="A18" s="54">
        <v>5</v>
      </c>
      <c r="B18" s="54">
        <v>63118</v>
      </c>
      <c r="C18" s="5" t="s">
        <v>25</v>
      </c>
      <c r="D18" s="54" t="s">
        <v>13</v>
      </c>
      <c r="E18" s="54" t="s">
        <v>14</v>
      </c>
      <c r="F18" s="52">
        <v>0.1</v>
      </c>
      <c r="G18" s="55">
        <v>13497.8</v>
      </c>
      <c r="H18" s="6"/>
      <c r="I18" s="52">
        <f>I22/10*6</f>
        <v>0.10001999999999998</v>
      </c>
      <c r="J18" s="54" t="s">
        <v>14</v>
      </c>
      <c r="K18" s="55">
        <f>G18-(G18*I18)</f>
        <v>12147.750044</v>
      </c>
      <c r="L18" s="13"/>
      <c r="M18" s="13"/>
    </row>
    <row r="19" spans="1:13" ht="15.75" thickBot="1" x14ac:dyDescent="0.3">
      <c r="A19" s="57"/>
      <c r="B19" s="57"/>
      <c r="C19" s="7" t="s">
        <v>26</v>
      </c>
      <c r="D19" s="57"/>
      <c r="E19" s="57"/>
      <c r="F19" s="53"/>
      <c r="G19" s="42"/>
      <c r="H19" s="6"/>
      <c r="I19" s="53"/>
      <c r="J19" s="54"/>
      <c r="K19" s="42"/>
      <c r="L19" s="13"/>
      <c r="M19" s="13"/>
    </row>
    <row r="20" spans="1:13" ht="24" x14ac:dyDescent="0.25">
      <c r="A20" s="56" t="s">
        <v>27</v>
      </c>
      <c r="B20" s="56">
        <v>68345</v>
      </c>
      <c r="C20" s="5" t="s">
        <v>28</v>
      </c>
      <c r="D20" s="56" t="s">
        <v>17</v>
      </c>
      <c r="E20" s="58">
        <v>166.07</v>
      </c>
      <c r="F20" s="60">
        <v>6.6699999999999995E-2</v>
      </c>
      <c r="G20" s="41">
        <v>7809.38</v>
      </c>
      <c r="H20" s="6"/>
      <c r="I20" s="60">
        <f>I22/10*4</f>
        <v>6.6679999999999989E-2</v>
      </c>
      <c r="J20" s="39">
        <f>E20-(E20*I20)</f>
        <v>154.99645240000001</v>
      </c>
      <c r="K20" s="41">
        <f>G20-(G20*I20)</f>
        <v>7288.6505416</v>
      </c>
      <c r="L20" s="13"/>
      <c r="M20" s="13"/>
    </row>
    <row r="21" spans="1:13" ht="15.75" thickBot="1" x14ac:dyDescent="0.3">
      <c r="A21" s="57"/>
      <c r="B21" s="57"/>
      <c r="C21" s="7" t="s">
        <v>26</v>
      </c>
      <c r="D21" s="57"/>
      <c r="E21" s="59"/>
      <c r="F21" s="53"/>
      <c r="G21" s="42"/>
      <c r="H21" s="6"/>
      <c r="I21" s="53"/>
      <c r="J21" s="40"/>
      <c r="K21" s="42"/>
      <c r="L21" s="13"/>
      <c r="M21" s="13"/>
    </row>
    <row r="22" spans="1:13" ht="18.75" thickBot="1" x14ac:dyDescent="0.3">
      <c r="A22" s="43" t="s">
        <v>56</v>
      </c>
      <c r="B22" s="44"/>
      <c r="C22" s="44"/>
      <c r="D22" s="44"/>
      <c r="E22" s="44"/>
      <c r="F22" s="9">
        <v>0.16669999999999999</v>
      </c>
      <c r="G22" s="10">
        <f>G18+G20</f>
        <v>21307.18</v>
      </c>
      <c r="H22" s="11"/>
      <c r="I22" s="12">
        <v>0.16669999999999999</v>
      </c>
      <c r="J22" s="45">
        <f>K18+K20</f>
        <v>19436.4005856</v>
      </c>
      <c r="K22" s="46"/>
      <c r="L22" s="13"/>
      <c r="M22" s="13"/>
    </row>
    <row r="23" spans="1:13" ht="15.75" customHeight="1" thickBot="1" x14ac:dyDescent="0.3">
      <c r="A23" s="18"/>
      <c r="B23" s="16"/>
      <c r="C23" s="16"/>
      <c r="D23" s="16"/>
      <c r="E23" s="16"/>
      <c r="F23" s="19"/>
      <c r="G23" s="14"/>
      <c r="H23" s="11"/>
      <c r="I23" s="19"/>
      <c r="J23" s="16"/>
      <c r="K23" s="17"/>
      <c r="L23" s="13"/>
      <c r="M23" s="13"/>
    </row>
    <row r="24" spans="1:13" ht="15.75" customHeight="1" thickBot="1" x14ac:dyDescent="0.3">
      <c r="A24" s="49" t="s">
        <v>29</v>
      </c>
      <c r="B24" s="50"/>
      <c r="C24" s="50"/>
      <c r="D24" s="50"/>
      <c r="E24" s="50"/>
      <c r="F24" s="50"/>
      <c r="G24" s="50"/>
      <c r="H24" s="50"/>
      <c r="I24" s="50"/>
      <c r="J24" s="50"/>
      <c r="K24" s="51"/>
      <c r="L24" s="13"/>
      <c r="M24" s="13"/>
    </row>
    <row r="25" spans="1:13" ht="24" x14ac:dyDescent="0.25">
      <c r="A25" s="54">
        <v>7</v>
      </c>
      <c r="B25" s="54">
        <v>65408</v>
      </c>
      <c r="C25" s="5" t="s">
        <v>30</v>
      </c>
      <c r="D25" s="54" t="s">
        <v>13</v>
      </c>
      <c r="E25" s="54" t="s">
        <v>14</v>
      </c>
      <c r="F25" s="52">
        <v>0.11</v>
      </c>
      <c r="G25" s="55">
        <v>57698.98</v>
      </c>
      <c r="H25" s="6"/>
      <c r="I25" s="52">
        <f>I29/10*6</f>
        <v>0.10997999999999999</v>
      </c>
      <c r="J25" s="54" t="s">
        <v>14</v>
      </c>
      <c r="K25" s="55">
        <f>G25-(G25*I25)</f>
        <v>51353.246179600006</v>
      </c>
      <c r="L25" s="13"/>
      <c r="M25" s="13"/>
    </row>
    <row r="26" spans="1:13" ht="48.75" thickBot="1" x14ac:dyDescent="0.3">
      <c r="A26" s="57"/>
      <c r="B26" s="57"/>
      <c r="C26" s="7" t="s">
        <v>31</v>
      </c>
      <c r="D26" s="57"/>
      <c r="E26" s="57"/>
      <c r="F26" s="53"/>
      <c r="G26" s="42"/>
      <c r="H26" s="6"/>
      <c r="I26" s="53"/>
      <c r="J26" s="57"/>
      <c r="K26" s="55"/>
      <c r="L26" s="13"/>
      <c r="M26" s="13"/>
    </row>
    <row r="27" spans="1:13" ht="24" x14ac:dyDescent="0.25">
      <c r="A27" s="56">
        <v>8</v>
      </c>
      <c r="B27" s="56">
        <v>68339</v>
      </c>
      <c r="C27" s="5" t="s">
        <v>32</v>
      </c>
      <c r="D27" s="56" t="s">
        <v>17</v>
      </c>
      <c r="E27" s="58">
        <v>161.87</v>
      </c>
      <c r="F27" s="60">
        <v>7.3300000000000004E-2</v>
      </c>
      <c r="G27" s="66">
        <v>33249.18</v>
      </c>
      <c r="H27" s="6"/>
      <c r="I27" s="60">
        <f>I29/10*4</f>
        <v>7.3319999999999996E-2</v>
      </c>
      <c r="J27" s="58">
        <f>E27-(E27*I27)</f>
        <v>150.00169160000002</v>
      </c>
      <c r="K27" s="41">
        <f>G27-(G27*I27)</f>
        <v>30811.350122399999</v>
      </c>
      <c r="L27" s="13"/>
      <c r="M27" s="13"/>
    </row>
    <row r="28" spans="1:13" ht="36.75" thickBot="1" x14ac:dyDescent="0.3">
      <c r="A28" s="57"/>
      <c r="B28" s="57"/>
      <c r="C28" s="7" t="s">
        <v>33</v>
      </c>
      <c r="D28" s="57"/>
      <c r="E28" s="59"/>
      <c r="F28" s="52"/>
      <c r="G28" s="42"/>
      <c r="H28" s="6"/>
      <c r="I28" s="52"/>
      <c r="J28" s="59"/>
      <c r="K28" s="69"/>
      <c r="L28" s="13"/>
      <c r="M28" s="13"/>
    </row>
    <row r="29" spans="1:13" ht="18.75" thickBot="1" x14ac:dyDescent="0.3">
      <c r="A29" s="43" t="s">
        <v>56</v>
      </c>
      <c r="B29" s="44"/>
      <c r="C29" s="44"/>
      <c r="D29" s="44"/>
      <c r="E29" s="44"/>
      <c r="F29" s="9">
        <v>0.18329999999999999</v>
      </c>
      <c r="G29" s="10">
        <f>G25+G27</f>
        <v>90948.160000000003</v>
      </c>
      <c r="H29" s="11"/>
      <c r="I29" s="12">
        <v>0.18329999999999999</v>
      </c>
      <c r="J29" s="45">
        <f>K25+K27</f>
        <v>82164.596302000005</v>
      </c>
      <c r="K29" s="46"/>
      <c r="L29" s="13"/>
      <c r="M29" s="13"/>
    </row>
    <row r="30" spans="1:13" ht="9.75" customHeight="1" thickBot="1" x14ac:dyDescent="0.3">
      <c r="A30" s="18"/>
      <c r="B30" s="16"/>
      <c r="C30" s="16"/>
      <c r="D30" s="16"/>
      <c r="E30" s="16"/>
      <c r="F30" s="19"/>
      <c r="G30" s="14"/>
      <c r="H30" s="11"/>
      <c r="I30" s="15"/>
      <c r="J30" s="16"/>
      <c r="K30" s="17"/>
      <c r="L30" s="13"/>
      <c r="M30" s="13"/>
    </row>
    <row r="31" spans="1:13" ht="15.75" customHeight="1" thickBot="1" x14ac:dyDescent="0.3">
      <c r="A31" s="49" t="s">
        <v>34</v>
      </c>
      <c r="B31" s="50"/>
      <c r="C31" s="50"/>
      <c r="D31" s="50"/>
      <c r="E31" s="50"/>
      <c r="F31" s="50"/>
      <c r="G31" s="50"/>
      <c r="H31" s="50"/>
      <c r="I31" s="50"/>
      <c r="J31" s="50"/>
      <c r="K31" s="51"/>
      <c r="L31" s="13"/>
      <c r="M31" s="13"/>
    </row>
    <row r="32" spans="1:13" ht="24" x14ac:dyDescent="0.25">
      <c r="A32" s="54">
        <v>9</v>
      </c>
      <c r="B32" s="54">
        <v>70151</v>
      </c>
      <c r="C32" s="5" t="s">
        <v>35</v>
      </c>
      <c r="D32" s="54" t="s">
        <v>13</v>
      </c>
      <c r="E32" s="54" t="s">
        <v>14</v>
      </c>
      <c r="F32" s="52">
        <v>0.12</v>
      </c>
      <c r="G32" s="55">
        <v>56818.18</v>
      </c>
      <c r="H32" s="6"/>
      <c r="I32" s="52">
        <f>I35/10*6</f>
        <v>0.12</v>
      </c>
      <c r="J32" s="54" t="s">
        <v>14</v>
      </c>
      <c r="K32" s="55">
        <f>G32-(G32*I32)</f>
        <v>49999.998399999997</v>
      </c>
      <c r="L32" s="13"/>
      <c r="M32" s="13"/>
    </row>
    <row r="33" spans="1:13" ht="24.75" thickBot="1" x14ac:dyDescent="0.3">
      <c r="A33" s="57"/>
      <c r="B33" s="57"/>
      <c r="C33" s="7" t="s">
        <v>36</v>
      </c>
      <c r="D33" s="57"/>
      <c r="E33" s="57"/>
      <c r="F33" s="53"/>
      <c r="G33" s="42"/>
      <c r="H33" s="6"/>
      <c r="I33" s="53"/>
      <c r="J33" s="57"/>
      <c r="K33" s="42"/>
      <c r="L33" s="13"/>
      <c r="M33" s="13"/>
    </row>
    <row r="34" spans="1:13" ht="48.75" thickBot="1" x14ac:dyDescent="0.3">
      <c r="A34" s="20">
        <v>10</v>
      </c>
      <c r="B34" s="7">
        <v>70149</v>
      </c>
      <c r="C34" s="7" t="s">
        <v>37</v>
      </c>
      <c r="D34" s="7" t="s">
        <v>17</v>
      </c>
      <c r="E34" s="21">
        <v>195.65</v>
      </c>
      <c r="F34" s="22">
        <v>0.08</v>
      </c>
      <c r="G34" s="23">
        <v>27173.91</v>
      </c>
      <c r="H34" s="6"/>
      <c r="I34" s="24">
        <f>I35/10*4</f>
        <v>0.08</v>
      </c>
      <c r="J34" s="21">
        <f>E34-(E34*I34)</f>
        <v>179.99799999999999</v>
      </c>
      <c r="K34" s="23">
        <f>G34-(G34*I34)</f>
        <v>24999.997199999998</v>
      </c>
      <c r="L34" s="13"/>
      <c r="M34" s="13"/>
    </row>
    <row r="35" spans="1:13" ht="18.75" thickBot="1" x14ac:dyDescent="0.3">
      <c r="A35" s="43" t="s">
        <v>56</v>
      </c>
      <c r="B35" s="44"/>
      <c r="C35" s="44"/>
      <c r="D35" s="44"/>
      <c r="E35" s="44"/>
      <c r="F35" s="9">
        <v>0.2</v>
      </c>
      <c r="G35" s="10">
        <f>G32+G34</f>
        <v>83992.09</v>
      </c>
      <c r="H35" s="11"/>
      <c r="I35" s="12">
        <v>0.2</v>
      </c>
      <c r="J35" s="64">
        <f>K32+K34</f>
        <v>74999.995599999995</v>
      </c>
      <c r="K35" s="65"/>
      <c r="L35" s="13"/>
      <c r="M35" s="13"/>
    </row>
    <row r="36" spans="1:13" ht="9.75" customHeight="1" thickBot="1" x14ac:dyDescent="0.3">
      <c r="A36" s="18"/>
      <c r="B36" s="16"/>
      <c r="C36" s="16"/>
      <c r="D36" s="16"/>
      <c r="E36" s="16"/>
      <c r="F36" s="19"/>
      <c r="G36" s="14"/>
      <c r="H36" s="11"/>
      <c r="I36" s="15"/>
      <c r="J36" s="16"/>
      <c r="K36" s="17"/>
      <c r="L36" s="13"/>
      <c r="M36" s="13"/>
    </row>
    <row r="37" spans="1:13" ht="15.75" customHeight="1" thickBot="1" x14ac:dyDescent="0.3">
      <c r="A37" s="49" t="s">
        <v>38</v>
      </c>
      <c r="B37" s="50"/>
      <c r="C37" s="50"/>
      <c r="D37" s="50"/>
      <c r="E37" s="50"/>
      <c r="F37" s="50"/>
      <c r="G37" s="50"/>
      <c r="H37" s="50"/>
      <c r="I37" s="50"/>
      <c r="J37" s="50"/>
      <c r="K37" s="51"/>
    </row>
    <row r="38" spans="1:13" ht="24" x14ac:dyDescent="0.25">
      <c r="A38" s="54">
        <v>11</v>
      </c>
      <c r="B38" s="54">
        <v>70153</v>
      </c>
      <c r="C38" s="5" t="s">
        <v>39</v>
      </c>
      <c r="D38" s="54" t="s">
        <v>13</v>
      </c>
      <c r="E38" s="54" t="s">
        <v>14</v>
      </c>
      <c r="F38" s="52">
        <v>0.14000000000000001</v>
      </c>
      <c r="G38" s="55">
        <v>271939.31</v>
      </c>
      <c r="H38" s="6"/>
      <c r="I38" s="52">
        <f>I41/10*6</f>
        <v>0.13997999999999999</v>
      </c>
      <c r="J38" s="54" t="s">
        <v>14</v>
      </c>
      <c r="K38" s="55">
        <f>G38-(G38*I38)</f>
        <v>233873.2453862</v>
      </c>
    </row>
    <row r="39" spans="1:13" ht="60.75" thickBot="1" x14ac:dyDescent="0.3">
      <c r="A39" s="57"/>
      <c r="B39" s="57"/>
      <c r="C39" s="7" t="s">
        <v>40</v>
      </c>
      <c r="D39" s="57"/>
      <c r="E39" s="57"/>
      <c r="F39" s="53"/>
      <c r="G39" s="42"/>
      <c r="H39" s="6"/>
      <c r="I39" s="53"/>
      <c r="J39" s="57"/>
      <c r="K39" s="42"/>
    </row>
    <row r="40" spans="1:13" ht="72.75" thickBot="1" x14ac:dyDescent="0.3">
      <c r="A40" s="20">
        <v>12</v>
      </c>
      <c r="B40" s="7">
        <v>70152</v>
      </c>
      <c r="C40" s="7" t="s">
        <v>41</v>
      </c>
      <c r="D40" s="7" t="s">
        <v>17</v>
      </c>
      <c r="E40" s="21">
        <v>217.21</v>
      </c>
      <c r="F40" s="22">
        <v>9.3299999999999994E-2</v>
      </c>
      <c r="G40" s="23">
        <v>154766.79</v>
      </c>
      <c r="H40" s="6"/>
      <c r="I40" s="24">
        <f>I41/10*4</f>
        <v>9.332E-2</v>
      </c>
      <c r="J40" s="21">
        <f>E40-(E40*I40)</f>
        <v>196.93996280000002</v>
      </c>
      <c r="K40" s="23">
        <f>G40-(G40*I40)</f>
        <v>140323.95315720001</v>
      </c>
    </row>
    <row r="41" spans="1:13" ht="18.75" thickBot="1" x14ac:dyDescent="0.3">
      <c r="A41" s="43" t="s">
        <v>56</v>
      </c>
      <c r="B41" s="44"/>
      <c r="C41" s="44"/>
      <c r="D41" s="44"/>
      <c r="E41" s="44"/>
      <c r="F41" s="9">
        <v>0.23330000000000001</v>
      </c>
      <c r="G41" s="10">
        <f>G38+G40</f>
        <v>426706.1</v>
      </c>
      <c r="H41" s="11"/>
      <c r="I41" s="12">
        <v>0.23330000000000001</v>
      </c>
      <c r="J41" s="67">
        <f>K38+K40</f>
        <v>374197.19854340004</v>
      </c>
      <c r="K41" s="68"/>
    </row>
    <row r="42" spans="1:13" ht="9.75" customHeight="1" thickBot="1" x14ac:dyDescent="0.3">
      <c r="A42" s="18"/>
      <c r="B42" s="16"/>
      <c r="C42" s="16"/>
      <c r="D42" s="16"/>
      <c r="E42" s="16"/>
      <c r="F42" s="19"/>
      <c r="G42" s="14"/>
      <c r="H42" s="11"/>
      <c r="I42" s="15"/>
      <c r="J42" s="16"/>
      <c r="K42" s="17"/>
    </row>
    <row r="43" spans="1:13" ht="15.75" customHeight="1" thickBot="1" x14ac:dyDescent="0.3">
      <c r="A43" s="49" t="s">
        <v>42</v>
      </c>
      <c r="B43" s="50"/>
      <c r="C43" s="50"/>
      <c r="D43" s="50"/>
      <c r="E43" s="50"/>
      <c r="F43" s="50"/>
      <c r="G43" s="50"/>
      <c r="H43" s="50"/>
      <c r="I43" s="50"/>
      <c r="J43" s="50"/>
      <c r="K43" s="51"/>
    </row>
    <row r="44" spans="1:13" ht="24" x14ac:dyDescent="0.25">
      <c r="A44" s="54">
        <v>13</v>
      </c>
      <c r="B44" s="54">
        <v>67926</v>
      </c>
      <c r="C44" s="5" t="s">
        <v>43</v>
      </c>
      <c r="D44" s="54" t="s">
        <v>13</v>
      </c>
      <c r="E44" s="54" t="s">
        <v>14</v>
      </c>
      <c r="F44" s="52">
        <v>0.12</v>
      </c>
      <c r="G44" s="55">
        <v>196616.48</v>
      </c>
      <c r="H44" s="6"/>
      <c r="I44" s="52">
        <f>I48/10*6</f>
        <v>0.12</v>
      </c>
      <c r="J44" s="54" t="s">
        <v>14</v>
      </c>
      <c r="K44" s="55">
        <f>G44-(G44*I44)</f>
        <v>173022.5024</v>
      </c>
    </row>
    <row r="45" spans="1:13" ht="72.75" thickBot="1" x14ac:dyDescent="0.3">
      <c r="A45" s="57"/>
      <c r="B45" s="57"/>
      <c r="C45" s="7" t="s">
        <v>44</v>
      </c>
      <c r="D45" s="57"/>
      <c r="E45" s="57"/>
      <c r="F45" s="53"/>
      <c r="G45" s="42"/>
      <c r="H45" s="6"/>
      <c r="I45" s="53"/>
      <c r="J45" s="54"/>
      <c r="K45" s="42"/>
    </row>
    <row r="46" spans="1:13" ht="24" x14ac:dyDescent="0.25">
      <c r="A46" s="56">
        <v>14</v>
      </c>
      <c r="B46" s="56">
        <v>68340</v>
      </c>
      <c r="C46" s="5" t="s">
        <v>45</v>
      </c>
      <c r="D46" s="56" t="s">
        <v>17</v>
      </c>
      <c r="E46" s="58">
        <v>216.09</v>
      </c>
      <c r="F46" s="60">
        <v>0.08</v>
      </c>
      <c r="G46" s="66">
        <v>118275.54</v>
      </c>
      <c r="H46" s="6"/>
      <c r="I46" s="60">
        <f>I48/10*4</f>
        <v>0.08</v>
      </c>
      <c r="J46" s="39">
        <f>E46-(E46*I46)</f>
        <v>198.80279999999999</v>
      </c>
      <c r="K46" s="66">
        <f>G46-(G46*I46)</f>
        <v>108813.49679999999</v>
      </c>
    </row>
    <row r="47" spans="1:13" ht="60.75" thickBot="1" x14ac:dyDescent="0.3">
      <c r="A47" s="57"/>
      <c r="B47" s="57"/>
      <c r="C47" s="7" t="s">
        <v>46</v>
      </c>
      <c r="D47" s="57"/>
      <c r="E47" s="59"/>
      <c r="F47" s="53"/>
      <c r="G47" s="42"/>
      <c r="H47" s="6"/>
      <c r="I47" s="53"/>
      <c r="J47" s="40"/>
      <c r="K47" s="42"/>
    </row>
    <row r="48" spans="1:13" ht="18.75" thickBot="1" x14ac:dyDescent="0.3">
      <c r="A48" s="43" t="s">
        <v>56</v>
      </c>
      <c r="B48" s="44"/>
      <c r="C48" s="44"/>
      <c r="D48" s="44"/>
      <c r="E48" s="44"/>
      <c r="F48" s="9">
        <v>0.2</v>
      </c>
      <c r="G48" s="10">
        <f>G44+G46</f>
        <v>314892.02</v>
      </c>
      <c r="H48" s="11"/>
      <c r="I48" s="12">
        <v>0.2</v>
      </c>
      <c r="J48" s="45">
        <f>K44+K46</f>
        <v>281835.99919999996</v>
      </c>
      <c r="K48" s="46"/>
    </row>
    <row r="49" spans="1:11" ht="9.75" customHeight="1" thickBot="1" x14ac:dyDescent="0.3">
      <c r="A49" s="18"/>
      <c r="B49" s="16"/>
      <c r="C49" s="16"/>
      <c r="D49" s="16"/>
      <c r="E49" s="16"/>
      <c r="F49" s="19"/>
      <c r="G49" s="14"/>
      <c r="H49" s="11"/>
      <c r="I49" s="15"/>
      <c r="J49" s="16"/>
      <c r="K49" s="17"/>
    </row>
    <row r="50" spans="1:11" ht="15.75" customHeight="1" thickBot="1" x14ac:dyDescent="0.3">
      <c r="A50" s="49" t="s">
        <v>47</v>
      </c>
      <c r="B50" s="50"/>
      <c r="C50" s="50"/>
      <c r="D50" s="50"/>
      <c r="E50" s="50"/>
      <c r="F50" s="50"/>
      <c r="G50" s="50"/>
      <c r="H50" s="50"/>
      <c r="I50" s="50"/>
      <c r="J50" s="50"/>
      <c r="K50" s="51"/>
    </row>
    <row r="51" spans="1:11" ht="24" x14ac:dyDescent="0.25">
      <c r="A51" s="54">
        <v>15</v>
      </c>
      <c r="B51" s="54">
        <v>70150</v>
      </c>
      <c r="C51" s="5" t="s">
        <v>48</v>
      </c>
      <c r="D51" s="54" t="s">
        <v>13</v>
      </c>
      <c r="E51" s="54" t="s">
        <v>14</v>
      </c>
      <c r="F51" s="52">
        <v>0.03</v>
      </c>
      <c r="G51" s="55">
        <v>30927.84</v>
      </c>
      <c r="H51" s="6"/>
      <c r="I51" s="52">
        <f>I54/10*6</f>
        <v>0.03</v>
      </c>
      <c r="J51" s="54" t="s">
        <v>14</v>
      </c>
      <c r="K51" s="55">
        <f>G51-(G51*I51)</f>
        <v>30000.004799999999</v>
      </c>
    </row>
    <row r="52" spans="1:11" ht="24.75" thickBot="1" x14ac:dyDescent="0.3">
      <c r="A52" s="57"/>
      <c r="B52" s="57"/>
      <c r="C52" s="7" t="s">
        <v>49</v>
      </c>
      <c r="D52" s="57"/>
      <c r="E52" s="57"/>
      <c r="F52" s="53"/>
      <c r="G52" s="42"/>
      <c r="H52" s="6"/>
      <c r="I52" s="53"/>
      <c r="J52" s="57"/>
      <c r="K52" s="42"/>
    </row>
    <row r="53" spans="1:11" ht="48.75" thickBot="1" x14ac:dyDescent="0.3">
      <c r="A53" s="25">
        <v>16</v>
      </c>
      <c r="B53" s="5">
        <v>70148</v>
      </c>
      <c r="C53" s="5" t="s">
        <v>50</v>
      </c>
      <c r="D53" s="5" t="s">
        <v>17</v>
      </c>
      <c r="E53" s="26">
        <v>183.67</v>
      </c>
      <c r="F53" s="22">
        <v>0.02</v>
      </c>
      <c r="G53" s="23">
        <v>20408.16</v>
      </c>
      <c r="H53" s="6"/>
      <c r="I53" s="24">
        <f>I54/10*4</f>
        <v>0.02</v>
      </c>
      <c r="J53" s="26">
        <f>E53-(E53*I53)</f>
        <v>179.9966</v>
      </c>
      <c r="K53" s="23">
        <f>G53-(G53*I53)</f>
        <v>19999.996800000001</v>
      </c>
    </row>
    <row r="54" spans="1:11" ht="18.75" thickBot="1" x14ac:dyDescent="0.3">
      <c r="A54" s="61" t="s">
        <v>57</v>
      </c>
      <c r="B54" s="62"/>
      <c r="C54" s="62"/>
      <c r="D54" s="62"/>
      <c r="E54" s="63"/>
      <c r="F54" s="9">
        <v>0.05</v>
      </c>
      <c r="G54" s="10">
        <f>G51+G53</f>
        <v>51336</v>
      </c>
      <c r="H54" s="11"/>
      <c r="I54" s="12">
        <v>0.05</v>
      </c>
      <c r="J54" s="64">
        <f>K51+K53</f>
        <v>50000.001600000003</v>
      </c>
      <c r="K54" s="65"/>
    </row>
    <row r="55" spans="1:11" ht="9.75" customHeight="1" thickBot="1" x14ac:dyDescent="0.3">
      <c r="A55" s="27"/>
      <c r="B55" s="28"/>
      <c r="C55" s="28"/>
      <c r="D55" s="28"/>
      <c r="E55" s="28"/>
      <c r="F55" s="28"/>
      <c r="G55" s="14"/>
      <c r="H55" s="11"/>
      <c r="I55" s="28"/>
      <c r="J55" s="28"/>
      <c r="K55" s="17"/>
    </row>
    <row r="56" spans="1:11" ht="15.75" customHeight="1" thickBot="1" x14ac:dyDescent="0.3">
      <c r="A56" s="49" t="s">
        <v>51</v>
      </c>
      <c r="B56" s="50"/>
      <c r="C56" s="50"/>
      <c r="D56" s="50"/>
      <c r="E56" s="50"/>
      <c r="F56" s="50"/>
      <c r="G56" s="50"/>
      <c r="H56" s="50"/>
      <c r="I56" s="50"/>
      <c r="J56" s="50"/>
      <c r="K56" s="51"/>
    </row>
    <row r="57" spans="1:11" ht="24" x14ac:dyDescent="0.25">
      <c r="A57" s="54">
        <v>17</v>
      </c>
      <c r="B57" s="54">
        <v>70988</v>
      </c>
      <c r="C57" s="5" t="s">
        <v>52</v>
      </c>
      <c r="D57" s="54" t="s">
        <v>13</v>
      </c>
      <c r="E57" s="54" t="s">
        <v>14</v>
      </c>
      <c r="F57" s="52">
        <v>7.4999999999999997E-2</v>
      </c>
      <c r="G57" s="55">
        <v>32432.43</v>
      </c>
      <c r="H57" s="6"/>
      <c r="I57" s="52">
        <f>I61/10*6</f>
        <v>7.5000000000000011E-2</v>
      </c>
      <c r="J57" s="54" t="s">
        <v>14</v>
      </c>
      <c r="K57" s="55">
        <f>G57-(G57*I57)</f>
        <v>29999.997749999999</v>
      </c>
    </row>
    <row r="58" spans="1:11" ht="36.75" thickBot="1" x14ac:dyDescent="0.3">
      <c r="A58" s="57"/>
      <c r="B58" s="57"/>
      <c r="C58" s="7" t="s">
        <v>53</v>
      </c>
      <c r="D58" s="57"/>
      <c r="E58" s="57"/>
      <c r="F58" s="53"/>
      <c r="G58" s="42"/>
      <c r="H58" s="6"/>
      <c r="I58" s="53"/>
      <c r="J58" s="54"/>
      <c r="K58" s="42"/>
    </row>
    <row r="59" spans="1:11" ht="24" x14ac:dyDescent="0.25">
      <c r="A59" s="56">
        <v>18</v>
      </c>
      <c r="B59" s="56">
        <v>70985</v>
      </c>
      <c r="C59" s="5" t="s">
        <v>54</v>
      </c>
      <c r="D59" s="56" t="s">
        <v>17</v>
      </c>
      <c r="E59" s="58">
        <v>189.47</v>
      </c>
      <c r="F59" s="60">
        <v>0.05</v>
      </c>
      <c r="G59" s="41">
        <v>15789.47</v>
      </c>
      <c r="H59" s="6"/>
      <c r="I59" s="60">
        <f>I61/10*4</f>
        <v>0.05</v>
      </c>
      <c r="J59" s="39">
        <f>E59-(E59*I59)</f>
        <v>179.9965</v>
      </c>
      <c r="K59" s="41">
        <f>G59-(G59*I59)</f>
        <v>14999.996499999999</v>
      </c>
    </row>
    <row r="60" spans="1:11" ht="24.75" thickBot="1" x14ac:dyDescent="0.3">
      <c r="A60" s="57"/>
      <c r="B60" s="57"/>
      <c r="C60" s="7" t="s">
        <v>55</v>
      </c>
      <c r="D60" s="57"/>
      <c r="E60" s="59"/>
      <c r="F60" s="53"/>
      <c r="G60" s="42"/>
      <c r="H60" s="6"/>
      <c r="I60" s="53"/>
      <c r="J60" s="40"/>
      <c r="K60" s="42"/>
    </row>
    <row r="61" spans="1:11" ht="18.75" thickBot="1" x14ac:dyDescent="0.3">
      <c r="A61" s="43" t="s">
        <v>58</v>
      </c>
      <c r="B61" s="44"/>
      <c r="C61" s="44"/>
      <c r="D61" s="44"/>
      <c r="E61" s="44"/>
      <c r="F61" s="9">
        <v>0.125</v>
      </c>
      <c r="G61" s="10">
        <v>48000</v>
      </c>
      <c r="H61" s="11"/>
      <c r="I61" s="12">
        <v>0.125</v>
      </c>
      <c r="J61" s="45">
        <f>K57+K59</f>
        <v>44999.994249999996</v>
      </c>
      <c r="K61" s="46"/>
    </row>
  </sheetData>
  <sheetProtection sheet="1" objects="1" scenarios="1"/>
  <protectedRanges>
    <protectedRange sqref="I61" name="Intervalo9"/>
    <protectedRange sqref="I54" name="Intervalo8"/>
    <protectedRange sqref="I48" name="Intervalo7"/>
    <protectedRange sqref="I41" name="Intervalo6"/>
    <protectedRange sqref="I35" name="Intervalo5"/>
    <protectedRange sqref="I29" name="Intervalo4"/>
    <protectedRange sqref="I22" name="Intervalo3"/>
    <protectedRange sqref="I15" name="Intervalo2"/>
    <protectedRange sqref="I8" name="Intervalo1"/>
  </protectedRanges>
  <mergeCells count="165">
    <mergeCell ref="J6:J7"/>
    <mergeCell ref="K6:K7"/>
    <mergeCell ref="A8:D8"/>
    <mergeCell ref="J8:K8"/>
    <mergeCell ref="I4:I5"/>
    <mergeCell ref="J4:J5"/>
    <mergeCell ref="K4:K5"/>
    <mergeCell ref="A6:A7"/>
    <mergeCell ref="B6:B7"/>
    <mergeCell ref="D6:D7"/>
    <mergeCell ref="E6:E7"/>
    <mergeCell ref="F6:F7"/>
    <mergeCell ref="G6:G7"/>
    <mergeCell ref="I6:I7"/>
    <mergeCell ref="A4:A5"/>
    <mergeCell ref="B4:B5"/>
    <mergeCell ref="D4:D5"/>
    <mergeCell ref="E4:E5"/>
    <mergeCell ref="F4:F5"/>
    <mergeCell ref="G4:G5"/>
    <mergeCell ref="J13:J14"/>
    <mergeCell ref="K13:K14"/>
    <mergeCell ref="A15:E15"/>
    <mergeCell ref="J15:K15"/>
    <mergeCell ref="I11:I12"/>
    <mergeCell ref="J11:J12"/>
    <mergeCell ref="K11:K12"/>
    <mergeCell ref="A13:A14"/>
    <mergeCell ref="B13:B14"/>
    <mergeCell ref="D13:D14"/>
    <mergeCell ref="E13:E14"/>
    <mergeCell ref="F13:F14"/>
    <mergeCell ref="G13:G14"/>
    <mergeCell ref="I13:I14"/>
    <mergeCell ref="A11:A12"/>
    <mergeCell ref="B11:B12"/>
    <mergeCell ref="D11:D12"/>
    <mergeCell ref="E11:E12"/>
    <mergeCell ref="F11:F12"/>
    <mergeCell ref="G11:G12"/>
    <mergeCell ref="J20:J21"/>
    <mergeCell ref="K20:K21"/>
    <mergeCell ref="A22:E22"/>
    <mergeCell ref="J22:K22"/>
    <mergeCell ref="I18:I19"/>
    <mergeCell ref="J18:J19"/>
    <mergeCell ref="K18:K19"/>
    <mergeCell ref="A20:A21"/>
    <mergeCell ref="B20:B21"/>
    <mergeCell ref="D20:D21"/>
    <mergeCell ref="E20:E21"/>
    <mergeCell ref="F20:F21"/>
    <mergeCell ref="G20:G21"/>
    <mergeCell ref="I20:I21"/>
    <mergeCell ref="A18:A19"/>
    <mergeCell ref="B18:B19"/>
    <mergeCell ref="D18:D19"/>
    <mergeCell ref="E18:E19"/>
    <mergeCell ref="F18:F19"/>
    <mergeCell ref="G18:G19"/>
    <mergeCell ref="J27:J28"/>
    <mergeCell ref="K27:K28"/>
    <mergeCell ref="A29:E29"/>
    <mergeCell ref="J29:K29"/>
    <mergeCell ref="I25:I26"/>
    <mergeCell ref="J25:J26"/>
    <mergeCell ref="K25:K26"/>
    <mergeCell ref="A27:A28"/>
    <mergeCell ref="B27:B28"/>
    <mergeCell ref="D27:D28"/>
    <mergeCell ref="E27:E28"/>
    <mergeCell ref="F27:F28"/>
    <mergeCell ref="G27:G28"/>
    <mergeCell ref="I27:I28"/>
    <mergeCell ref="A25:A26"/>
    <mergeCell ref="B25:B26"/>
    <mergeCell ref="D25:D26"/>
    <mergeCell ref="E25:E26"/>
    <mergeCell ref="F25:F26"/>
    <mergeCell ref="G25:G26"/>
    <mergeCell ref="I32:I33"/>
    <mergeCell ref="J32:J33"/>
    <mergeCell ref="K32:K33"/>
    <mergeCell ref="A35:E35"/>
    <mergeCell ref="J35:K35"/>
    <mergeCell ref="A37:K37"/>
    <mergeCell ref="A32:A33"/>
    <mergeCell ref="B32:B33"/>
    <mergeCell ref="D32:D33"/>
    <mergeCell ref="E32:E33"/>
    <mergeCell ref="F32:F33"/>
    <mergeCell ref="G32:G33"/>
    <mergeCell ref="I38:I39"/>
    <mergeCell ref="J38:J39"/>
    <mergeCell ref="K38:K39"/>
    <mergeCell ref="A41:E41"/>
    <mergeCell ref="J41:K41"/>
    <mergeCell ref="A43:K43"/>
    <mergeCell ref="A38:A39"/>
    <mergeCell ref="B38:B39"/>
    <mergeCell ref="D38:D39"/>
    <mergeCell ref="E38:E39"/>
    <mergeCell ref="F38:F39"/>
    <mergeCell ref="G38:G39"/>
    <mergeCell ref="J46:J47"/>
    <mergeCell ref="K46:K47"/>
    <mergeCell ref="A48:E48"/>
    <mergeCell ref="J48:K48"/>
    <mergeCell ref="A50:K50"/>
    <mergeCell ref="I44:I45"/>
    <mergeCell ref="J44:J45"/>
    <mergeCell ref="K44:K45"/>
    <mergeCell ref="A46:A47"/>
    <mergeCell ref="B46:B47"/>
    <mergeCell ref="D46:D47"/>
    <mergeCell ref="E46:E47"/>
    <mergeCell ref="F46:F47"/>
    <mergeCell ref="G46:G47"/>
    <mergeCell ref="I46:I47"/>
    <mergeCell ref="A44:A45"/>
    <mergeCell ref="B44:B45"/>
    <mergeCell ref="D44:D45"/>
    <mergeCell ref="E44:E45"/>
    <mergeCell ref="F44:F45"/>
    <mergeCell ref="G44:G45"/>
    <mergeCell ref="D57:D58"/>
    <mergeCell ref="E57:E58"/>
    <mergeCell ref="F57:F58"/>
    <mergeCell ref="G57:G58"/>
    <mergeCell ref="I51:I52"/>
    <mergeCell ref="J51:J52"/>
    <mergeCell ref="K51:K52"/>
    <mergeCell ref="A54:E54"/>
    <mergeCell ref="J54:K54"/>
    <mergeCell ref="A56:K56"/>
    <mergeCell ref="A51:A52"/>
    <mergeCell ref="B51:B52"/>
    <mergeCell ref="D51:D52"/>
    <mergeCell ref="E51:E52"/>
    <mergeCell ref="F51:F52"/>
    <mergeCell ref="G51:G52"/>
    <mergeCell ref="M2:Q2"/>
    <mergeCell ref="M3:Q13"/>
    <mergeCell ref="J59:J60"/>
    <mergeCell ref="K59:K60"/>
    <mergeCell ref="A61:E61"/>
    <mergeCell ref="J61:K61"/>
    <mergeCell ref="A1:K1"/>
    <mergeCell ref="A3:K3"/>
    <mergeCell ref="A10:K10"/>
    <mergeCell ref="A17:K17"/>
    <mergeCell ref="A24:K24"/>
    <mergeCell ref="A31:K31"/>
    <mergeCell ref="I57:I58"/>
    <mergeCell ref="J57:J58"/>
    <mergeCell ref="K57:K58"/>
    <mergeCell ref="A59:A60"/>
    <mergeCell ref="B59:B60"/>
    <mergeCell ref="D59:D60"/>
    <mergeCell ref="E59:E60"/>
    <mergeCell ref="F59:F60"/>
    <mergeCell ref="G59:G60"/>
    <mergeCell ref="I59:I60"/>
    <mergeCell ref="A57:A58"/>
    <mergeCell ref="B57:B58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Patrimonio</dc:creator>
  <cp:lastModifiedBy>Compras Patrimonio</cp:lastModifiedBy>
  <cp:lastPrinted>2025-04-04T13:01:34Z</cp:lastPrinted>
  <dcterms:created xsi:type="dcterms:W3CDTF">2025-04-03T18:42:35Z</dcterms:created>
  <dcterms:modified xsi:type="dcterms:W3CDTF">2025-04-04T13:30:03Z</dcterms:modified>
</cp:coreProperties>
</file>